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e.pigkou\Dropbox\My PC (DDL-23LEP)\Desktop\ARXEIA ΓΙΑ WEBSITE\ΥΠΟΣΤΗΡΙΚΤΙΚΟ ΥΛΙΚΟ\ΥΠΟΣΤΗΡΙΚΤΙΚΟ ΥΛΙΚΟ-ΤΟΥΡΙΣΜΟΣ\"/>
    </mc:Choice>
  </mc:AlternateContent>
  <bookViews>
    <workbookView xWindow="0" yWindow="0" windowWidth="28800" windowHeight="12435" tabRatio="840"/>
  </bookViews>
  <sheets>
    <sheet name="ΟΔΗΓΙΕΣ" sheetId="42" r:id="rId1"/>
    <sheet name="ΚΟΣΤΟΣ" sheetId="3" r:id="rId2"/>
    <sheet name="ΠΛΗΡΟΤΗΤΕΣ_ΕΣΟΔΑ_ΜΟΝΑΔΑΣ" sheetId="45" r:id="rId3"/>
    <sheet name="ΚΟΣΤΟΣ_ΜΟΝΑΔΑΣ" sheetId="46" r:id="rId4"/>
    <sheet name="ΕΣΟΔΑ_ΚΟΣΤΟΣ_ΦΟΡΕΑ" sheetId="47" r:id="rId5"/>
    <sheet name="ΚΕΦΑΛΑΙΟ ΚΙΝΗΣΗΣ" sheetId="14" r:id="rId6"/>
    <sheet name="ΜΑΚΡΟΠΡΟΘΕΣΜΟ ΔΑΝΕΙΟ " sheetId="15" r:id="rId7"/>
    <sheet name="LEASING ΕΠΕΝΔΥΤΙΚΟΥ ΣΧΕΔΙΟΥ" sheetId="24" r:id="rId8"/>
    <sheet name="ΥΦΙΣΤΑΜΕΝΕΣ ΔΑΝΕΙΑΚΕΣ ΥΠΟΧΡ" sheetId="16" r:id="rId9"/>
    <sheet name="ΞΕΝΑ ΚΕΦΑΛΑΙΑ" sheetId="35" r:id="rId10"/>
    <sheet name="ΤΟΚΟΧΡΕΟΛΥΣΙΑ ΔΑΝΕΙΩΝ" sheetId="36" r:id="rId11"/>
    <sheet name="ΑΠΟΣΒΕΣΕΙΣ" sheetId="17" r:id="rId12"/>
    <sheet name="ΛΜΟΣ ΕΚΜΕΤ ΦΟΡΕΑ " sheetId="18" r:id="rId13"/>
    <sheet name="ΔΙΑΝΟΜΗ ΚΕΡΔΩΝ" sheetId="41" r:id="rId14"/>
    <sheet name="ΔΙΑΤ" sheetId="51" r:id="rId15"/>
    <sheet name="IRR" sheetId="19" r:id="rId16"/>
    <sheet name="ΕΜΕ 3 ΔΙΑΧΕΙΡ. ΧΡΗΣΕΩΝ" sheetId="53" r:id="rId17"/>
    <sheet name="ΥΦΙΣΤΑΜΕΝΗ_ΠΛΗΡΟΤΗΤΑ_ΜΟΝΑΔΑΣ" sheetId="48" r:id="rId18"/>
    <sheet name="ΥΦΙΣΤ_ΚΟΣΤΟΣ_ΠΑΡΟΧΗΣ ΥΠ.ΜΟΝΑΔΑΣ" sheetId="49" r:id="rId19"/>
    <sheet name="3ετια-ΛΜΟΣ ΕΚΜΕΤ_ΦΟΡΕΑ " sheetId="40" r:id="rId20"/>
  </sheets>
  <externalReferences>
    <externalReference r:id="rId21"/>
    <externalReference r:id="rId22"/>
    <externalReference r:id="rId23"/>
    <externalReference r:id="rId24"/>
    <externalReference r:id="rId25"/>
    <externalReference r:id="rId26"/>
  </externalReferences>
  <definedNames>
    <definedName name="_ad2">#REF!</definedName>
    <definedName name="_ap2">#REF!</definedName>
    <definedName name="_bi2">#REF!</definedName>
    <definedName name="_bk2">#REF!</definedName>
    <definedName name="_d2">#REF!</definedName>
    <definedName name="ad" localSheetId="19">#REF!</definedName>
    <definedName name="ad" localSheetId="9">#REF!</definedName>
    <definedName name="ad" localSheetId="10">#REF!</definedName>
    <definedName name="ad">#REF!</definedName>
    <definedName name="Annual_interest_rate">#REF!</definedName>
    <definedName name="ap" localSheetId="19">#REF!</definedName>
    <definedName name="ap" localSheetId="9">#REF!</definedName>
    <definedName name="ap" localSheetId="10">#REF!</definedName>
    <definedName name="ap">#REF!</definedName>
    <definedName name="B">#REF!</definedName>
    <definedName name="bi" localSheetId="19">#REF!</definedName>
    <definedName name="bi" localSheetId="9">#REF!</definedName>
    <definedName name="bi" localSheetId="10">#REF!</definedName>
    <definedName name="bi">#REF!</definedName>
    <definedName name="bk" localSheetId="19">#REF!</definedName>
    <definedName name="bk" localSheetId="9">#REF!</definedName>
    <definedName name="bk" localSheetId="10">#REF!</definedName>
    <definedName name="bk">#REF!</definedName>
    <definedName name="C_" localSheetId="19">#REF!</definedName>
    <definedName name="C_" localSheetId="9">#REF!</definedName>
    <definedName name="C_" localSheetId="10">#REF!</definedName>
    <definedName name="C_">#REF!</definedName>
    <definedName name="d" localSheetId="19">#REF!</definedName>
    <definedName name="d" localSheetId="9">#REF!</definedName>
    <definedName name="d" localSheetId="10">#REF!</definedName>
    <definedName name="d">#REF!</definedName>
    <definedName name="dm">#REF!</definedName>
    <definedName name="dt">#REF!</definedName>
    <definedName name="eis" localSheetId="19">#REF!</definedName>
    <definedName name="eis" localSheetId="9">#REF!</definedName>
    <definedName name="eis" localSheetId="10">#REF!</definedName>
    <definedName name="eis">#REF!</definedName>
    <definedName name="ene">#REF!</definedName>
    <definedName name="ens">#REF!</definedName>
    <definedName name="epa">#REF!</definedName>
    <definedName name="eps">#REF!</definedName>
    <definedName name="First">#REF!</definedName>
    <definedName name="First_payment_due">#REF!</definedName>
    <definedName name="for">#REF!</definedName>
    <definedName name="giannhs" localSheetId="19">#REF!</definedName>
    <definedName name="giannhs" localSheetId="9">#REF!</definedName>
    <definedName name="giannhs" localSheetId="10">#REF!</definedName>
    <definedName name="giannhs">#REF!</definedName>
    <definedName name="il" localSheetId="19">#REF!</definedName>
    <definedName name="il" localSheetId="9">#REF!</definedName>
    <definedName name="il" localSheetId="10">#REF!</definedName>
    <definedName name="il">#REF!</definedName>
    <definedName name="isf">#REF!</definedName>
    <definedName name="isk">#REF!</definedName>
    <definedName name="J" localSheetId="19">#REF!</definedName>
    <definedName name="J" localSheetId="9">#REF!</definedName>
    <definedName name="J" localSheetId="10">#REF!</definedName>
    <definedName name="J">#REF!</definedName>
    <definedName name="K" localSheetId="19">#REF!</definedName>
    <definedName name="K" localSheetId="9">#REF!</definedName>
    <definedName name="K" localSheetId="10">#REF!</definedName>
    <definedName name="K">#REF!</definedName>
    <definedName name="lmt">#REF!</definedName>
    <definedName name="ltd">#REF!</definedName>
    <definedName name="max">#REF!</definedName>
    <definedName name="maxp">#REF!</definedName>
    <definedName name="maxps">#REF!</definedName>
    <definedName name="mds">#REF!</definedName>
    <definedName name="med">#REF!</definedName>
    <definedName name="medp">#REF!</definedName>
    <definedName name="medps">#REF!</definedName>
    <definedName name="min">#REF!</definedName>
    <definedName name="minp">#REF!</definedName>
    <definedName name="minps">#REF!</definedName>
    <definedName name="MOD">#REF!</definedName>
    <definedName name="modsy">#REF!</definedName>
    <definedName name="Payment_Needed">"Απαιτείται πληρωμή"</definedName>
    <definedName name="Payments_per_year">#REF!</definedName>
    <definedName name="per" localSheetId="19">#REF!</definedName>
    <definedName name="per" localSheetId="9">#REF!</definedName>
    <definedName name="per" localSheetId="10">#REF!</definedName>
    <definedName name="per">#REF!</definedName>
    <definedName name="perr" localSheetId="19">#REF!</definedName>
    <definedName name="perr" localSheetId="9">#REF!</definedName>
    <definedName name="perr" localSheetId="10">#REF!</definedName>
    <definedName name="perr">#REF!</definedName>
    <definedName name="Pmt_to_use">#REF!</definedName>
    <definedName name="pr" localSheetId="19">#REF!</definedName>
    <definedName name="pr" localSheetId="9">#REF!</definedName>
    <definedName name="pr" localSheetId="10">#REF!</definedName>
    <definedName name="pr">#REF!</definedName>
    <definedName name="_xlnm.Print_Area" localSheetId="16">'ΕΜΕ 3 ΔΙΑΧΕΙΡ. ΧΡΗΣΕΩΝ'!$A$9:$Q$59</definedName>
    <definedName name="Print_Area_MI">#REF!</definedName>
    <definedName name="psm">#REF!</definedName>
    <definedName name="pssssssss" localSheetId="19">#REF!</definedName>
    <definedName name="pssssssss" localSheetId="9">#REF!</definedName>
    <definedName name="pssssssss" localSheetId="10">#REF!</definedName>
    <definedName name="pssssssss">#REF!</definedName>
    <definedName name="R_" localSheetId="19">#REF!</definedName>
    <definedName name="R_" localSheetId="9">#REF!</definedName>
    <definedName name="R_" localSheetId="10">#REF!</definedName>
    <definedName name="R_">#REF!</definedName>
    <definedName name="Reimbursement">"Επιστροφή εξόδων"</definedName>
    <definedName name="rmd">#REF!</definedName>
    <definedName name="rperiod">#REF!</definedName>
    <definedName name="se">#REF!</definedName>
    <definedName name="sep" localSheetId="19">'[1]pilot r'!#REF!</definedName>
    <definedName name="sep" localSheetId="4">'[1]pilot r'!#REF!</definedName>
    <definedName name="sep" localSheetId="3">'[1]pilot r'!#REF!</definedName>
    <definedName name="sep" localSheetId="9">'[1]pilot r'!#REF!</definedName>
    <definedName name="sep" localSheetId="2">'[1]pilot r'!#REF!</definedName>
    <definedName name="sep" localSheetId="10">'[1]pilot r'!#REF!</definedName>
    <definedName name="sep" localSheetId="18">'[1]pilot r'!#REF!</definedName>
    <definedName name="sep" localSheetId="17">'[1]pilot r'!#REF!</definedName>
    <definedName name="sep">'[1]pilot r'!#REF!</definedName>
    <definedName name="sq" localSheetId="4">'[1]pilot r'!$C$5</definedName>
    <definedName name="sq" localSheetId="3">'[1]pilot r'!$C$5</definedName>
    <definedName name="sq" localSheetId="2">'[1]pilot r'!$C$5</definedName>
    <definedName name="sq" localSheetId="18">'[1]pilot r'!$C$5</definedName>
    <definedName name="sq" localSheetId="17">'[1]pilot r'!$C$5</definedName>
    <definedName name="sq">'[1]pilot r'!$C$5</definedName>
    <definedName name="sqe" localSheetId="4">'[2]pilot r'!$C$67</definedName>
    <definedName name="sqe" localSheetId="3">'[2]pilot r'!$C$67</definedName>
    <definedName name="sqe" localSheetId="2">'[2]pilot r'!$C$67</definedName>
    <definedName name="sqe" localSheetId="18">'[2]pilot r'!$C$67</definedName>
    <definedName name="sqe" localSheetId="17">'[2]pilot r'!$C$67</definedName>
    <definedName name="sqe">'[2]pilot r'!$C$67</definedName>
    <definedName name="t" localSheetId="4">'[3]ΔΙΑΝΟΜΗ ΚΕΡΔΩΝ'!$A$3</definedName>
    <definedName name="t" localSheetId="3">'[3]ΔΙΑΝΟΜΗ ΚΕΡΔΩΝ'!$A$3</definedName>
    <definedName name="t" localSheetId="2">'[3]ΔΙΑΝΟΜΗ ΚΕΡΔΩΝ'!$A$3</definedName>
    <definedName name="t" localSheetId="18">'[3]ΔΙΑΝΟΜΗ ΚΕΡΔΩΝ'!$A$3</definedName>
    <definedName name="t" localSheetId="17">'[3]ΔΙΑΝΟΜΗ ΚΕΡΔΩΝ'!$A$3</definedName>
    <definedName name="t">'[3]ΔΙΑΝΟΜΗ ΚΕΡΔΩΝ'!$A$3</definedName>
    <definedName name="Term_in_years">#REF!</definedName>
    <definedName name="ΑΜ1" localSheetId="4">'[2]ΑΜΟΙΒΕΣ - ΜΟΝΙΜΟΙ'!$F$34</definedName>
    <definedName name="ΑΜ1" localSheetId="3">'[2]ΑΜΟΙΒΕΣ - ΜΟΝΙΜΟΙ'!$F$34</definedName>
    <definedName name="ΑΜ1" localSheetId="2">'[2]ΑΜΟΙΒΕΣ - ΜΟΝΙΜΟΙ'!$F$34</definedName>
    <definedName name="ΑΜ1" localSheetId="18">'[2]ΑΜΟΙΒΕΣ - ΜΟΝΙΜΟΙ'!$F$34</definedName>
    <definedName name="ΑΜ1" localSheetId="17">'[2]ΑΜΟΙΒΕΣ - ΜΟΝΙΜΟΙ'!$F$34</definedName>
    <definedName name="ΑΜ1">'[2]ΑΜΟΙΒΕΣ - ΜΟΝΙΜΟΙ'!$F$34</definedName>
    <definedName name="ΑΜ2" localSheetId="4">'[2]ΑΜΟΙΒΕΣ - ΕΠΟΧΙΑΚΟΙ - 8 ΜΗΝ'!$F$34</definedName>
    <definedName name="ΑΜ2" localSheetId="3">'[2]ΑΜΟΙΒΕΣ - ΕΠΟΧΙΑΚΟΙ - 8 ΜΗΝ'!$F$34</definedName>
    <definedName name="ΑΜ2" localSheetId="2">'[2]ΑΜΟΙΒΕΣ - ΕΠΟΧΙΑΚΟΙ - 8 ΜΗΝ'!$F$34</definedName>
    <definedName name="ΑΜ2" localSheetId="18">'[2]ΑΜΟΙΒΕΣ - ΕΠΟΧΙΑΚΟΙ - 8 ΜΗΝ'!$F$34</definedName>
    <definedName name="ΑΜ2" localSheetId="17">'[2]ΑΜΟΙΒΕΣ - ΕΠΟΧΙΑΚΟΙ - 8 ΜΗΝ'!$F$34</definedName>
    <definedName name="ΑΜ2">'[2]ΑΜΟΙΒΕΣ - ΕΠΟΧΙΑΚΟΙ - 8 ΜΗΝ'!$F$34</definedName>
    <definedName name="ΑΜ3" localSheetId="4">'[2]ΑΜΟΙΒΕΣ - ΕΠΟΧΙΑΚΟΙ - 4 ΜΗΝ'!$F$34</definedName>
    <definedName name="ΑΜ3" localSheetId="3">'[2]ΑΜΟΙΒΕΣ - ΕΠΟΧΙΑΚΟΙ - 4 ΜΗΝ'!$F$34</definedName>
    <definedName name="ΑΜ3" localSheetId="2">'[2]ΑΜΟΙΒΕΣ - ΕΠΟΧΙΑΚΟΙ - 4 ΜΗΝ'!$F$34</definedName>
    <definedName name="ΑΜ3" localSheetId="18">'[2]ΑΜΟΙΒΕΣ - ΕΠΟΧΙΑΚΟΙ - 4 ΜΗΝ'!$F$34</definedName>
    <definedName name="ΑΜ3" localSheetId="17">'[2]ΑΜΟΙΒΕΣ - ΕΠΟΧΙΑΚΟΙ - 4 ΜΗΝ'!$F$34</definedName>
    <definedName name="ΑΜ3">'[2]ΑΜΟΙΒΕΣ - ΕΠΟΧΙΑΚΟΙ - 4 ΜΗΝ'!$F$34</definedName>
    <definedName name="ΑΜ4" localSheetId="4">'[2]ΑΜΟΙΒΕΣ - ΜΑΘΗΤΕΣ ΣΧΟΛΩΝ'!$F$34</definedName>
    <definedName name="ΑΜ4" localSheetId="3">'[2]ΑΜΟΙΒΕΣ - ΜΑΘΗΤΕΣ ΣΧΟΛΩΝ'!$F$34</definedName>
    <definedName name="ΑΜ4" localSheetId="2">'[2]ΑΜΟΙΒΕΣ - ΜΑΘΗΤΕΣ ΣΧΟΛΩΝ'!$F$34</definedName>
    <definedName name="ΑΜ4" localSheetId="18">'[2]ΑΜΟΙΒΕΣ - ΜΑΘΗΤΕΣ ΣΧΟΛΩΝ'!$F$34</definedName>
    <definedName name="ΑΜ4" localSheetId="17">'[2]ΑΜΟΙΒΕΣ - ΜΑΘΗΤΕΣ ΣΧΟΛΩΝ'!$F$34</definedName>
    <definedName name="ΑΜ4">'[2]ΑΜΟΙΒΕΣ - ΜΑΘΗΤΕΣ ΣΧΟΛΩΝ'!$F$34</definedName>
    <definedName name="ΑΜ5" localSheetId="4">'[2]ΑΜΟΙΒΕΣ - ΕΠΟΧΙΑΚΟΙ spa'!$F$34</definedName>
    <definedName name="ΑΜ5" localSheetId="3">'[2]ΑΜΟΙΒΕΣ - ΕΠΟΧΙΑΚΟΙ spa'!$F$34</definedName>
    <definedName name="ΑΜ5" localSheetId="2">'[2]ΑΜΟΙΒΕΣ - ΕΠΟΧΙΑΚΟΙ spa'!$F$34</definedName>
    <definedName name="ΑΜ5" localSheetId="18">'[2]ΑΜΟΙΒΕΣ - ΕΠΟΧΙΑΚΟΙ spa'!$F$34</definedName>
    <definedName name="ΑΜ5" localSheetId="17">'[2]ΑΜΟΙΒΕΣ - ΕΠΟΧΙΑΚΟΙ spa'!$F$34</definedName>
    <definedName name="ΑΜ5">'[2]ΑΜΟΙΒΕΣ - ΕΠΟΧΙΑΚΟΙ spa'!$F$34</definedName>
    <definedName name="ΑΞΙΑ_ΤΗΣ_ΕΠΙΧΕΙΡΗΣΗΣ__ΜΙΝ" localSheetId="19">#REF!</definedName>
    <definedName name="ΑΞΙΑ_ΤΗΣ_ΕΠΙΧΕΙΡΗΣΗΣ__ΜΙΝ" localSheetId="9">#REF!</definedName>
    <definedName name="ΑΞΙΑ_ΤΗΣ_ΕΠΙΧΕΙΡΗΣΗΣ__ΜΙΝ" localSheetId="10">#REF!</definedName>
    <definedName name="ΑΞΙΑ_ΤΗΣ_ΕΠΙΧΕΙΡΗΣΗΣ__ΜΙΝ">#REF!</definedName>
    <definedName name="ΑΠΑ1" localSheetId="4">'[4]ΛΜΟΣ ΕΚΜΕΤΑΛΛΕΥΣΗΣ'!$C$34</definedName>
    <definedName name="ΑΠΑ1" localSheetId="3">'[4]ΛΜΟΣ ΕΚΜΕΤΑΛΛΕΥΣΗΣ'!$C$34</definedName>
    <definedName name="ΑΠΑ1" localSheetId="2">'[4]ΛΜΟΣ ΕΚΜΕΤΑΛΛΕΥΣΗΣ'!$C$34</definedName>
    <definedName name="ΑΠΑ1" localSheetId="18">'[4]ΛΜΟΣ ΕΚΜΕΤΑΛΛΕΥΣΗΣ'!$C$34</definedName>
    <definedName name="ΑΠΑ1" localSheetId="17">'[4]ΛΜΟΣ ΕΚΜΕΤΑΛΛΕΥΣΗΣ'!$C$34</definedName>
    <definedName name="ΑΠΑ1">'[4]ΛΜΟΣ ΕΚΜΕΤΑΛΛΕΥΣΗΣ'!$C$34</definedName>
    <definedName name="ΑΠΑ2" localSheetId="4">'[4]ΛΜΟΣ ΕΚΜΕΤΑΛΛΕΥΣΗΣ'!$D$34</definedName>
    <definedName name="ΑΠΑ2" localSheetId="3">'[4]ΛΜΟΣ ΕΚΜΕΤΑΛΛΕΥΣΗΣ'!$D$34</definedName>
    <definedName name="ΑΠΑ2" localSheetId="2">'[4]ΛΜΟΣ ΕΚΜΕΤΑΛΛΕΥΣΗΣ'!$D$34</definedName>
    <definedName name="ΑΠΑ2" localSheetId="18">'[4]ΛΜΟΣ ΕΚΜΕΤΑΛΛΕΥΣΗΣ'!$D$34</definedName>
    <definedName name="ΑΠΑ2" localSheetId="17">'[4]ΛΜΟΣ ΕΚΜΕΤΑΛΛΕΥΣΗΣ'!$D$34</definedName>
    <definedName name="ΑΠΑ2">'[4]ΛΜΟΣ ΕΚΜΕΤΑΛΛΕΥΣΗΣ'!$D$34</definedName>
    <definedName name="ΑΠΑ3" localSheetId="4">'[4]ΛΜΟΣ ΕΚΜΕΤΑΛΛΕΥΣΗΣ'!$E$34</definedName>
    <definedName name="ΑΠΑ3" localSheetId="3">'[4]ΛΜΟΣ ΕΚΜΕΤΑΛΛΕΥΣΗΣ'!$E$34</definedName>
    <definedName name="ΑΠΑ3" localSheetId="2">'[4]ΛΜΟΣ ΕΚΜΕΤΑΛΛΕΥΣΗΣ'!$E$34</definedName>
    <definedName name="ΑΠΑ3" localSheetId="18">'[4]ΛΜΟΣ ΕΚΜΕΤΑΛΛΕΥΣΗΣ'!$E$34</definedName>
    <definedName name="ΑΠΑ3" localSheetId="17">'[4]ΛΜΟΣ ΕΚΜΕΤΑΛΛΕΥΣΗΣ'!$E$34</definedName>
    <definedName name="ΑΠΑ3">'[4]ΛΜΟΣ ΕΚΜΕΤΑΛΛΕΥΣΗΣ'!$E$34</definedName>
    <definedName name="ΑΠΑ4" localSheetId="4">'[4]ΛΜΟΣ ΕΚΜΕΤΑΛΛΕΥΣΗΣ'!$F$34</definedName>
    <definedName name="ΑΠΑ4" localSheetId="3">'[4]ΛΜΟΣ ΕΚΜΕΤΑΛΛΕΥΣΗΣ'!$F$34</definedName>
    <definedName name="ΑΠΑ4" localSheetId="2">'[4]ΛΜΟΣ ΕΚΜΕΤΑΛΛΕΥΣΗΣ'!$F$34</definedName>
    <definedName name="ΑΠΑ4" localSheetId="18">'[4]ΛΜΟΣ ΕΚΜΕΤΑΛΛΕΥΣΗΣ'!$F$34</definedName>
    <definedName name="ΑΠΑ4" localSheetId="17">'[4]ΛΜΟΣ ΕΚΜΕΤΑΛΛΕΥΣΗΣ'!$F$34</definedName>
    <definedName name="ΑΠΑ4">'[4]ΛΜΟΣ ΕΚΜΕΤΑΛΛΕΥΣΗΣ'!$F$34</definedName>
    <definedName name="ΑΠΑ5" localSheetId="4">'[4]ΛΜΟΣ ΕΚΜΕΤΑΛΛΕΥΣΗΣ'!$G$34</definedName>
    <definedName name="ΑΠΑ5" localSheetId="3">'[4]ΛΜΟΣ ΕΚΜΕΤΑΛΛΕΥΣΗΣ'!$G$34</definedName>
    <definedName name="ΑΠΑ5" localSheetId="2">'[4]ΛΜΟΣ ΕΚΜΕΤΑΛΛΕΥΣΗΣ'!$G$34</definedName>
    <definedName name="ΑΠΑ5" localSheetId="18">'[4]ΛΜΟΣ ΕΚΜΕΤΑΛΛΕΥΣΗΣ'!$G$34</definedName>
    <definedName name="ΑΠΑ5" localSheetId="17">'[4]ΛΜΟΣ ΕΚΜΕΤΑΛΛΕΥΣΗΣ'!$G$34</definedName>
    <definedName name="ΑΠΑ5">'[4]ΛΜΟΣ ΕΚΜΕΤΑΛΛΕΥΣΗΣ'!$G$34</definedName>
    <definedName name="ΑΠΟΣΒ" localSheetId="4">[2]ΑΠΟΣΒΕΣ!$F$18</definedName>
    <definedName name="ΑΠΟΣΒ" localSheetId="3">[2]ΑΠΟΣΒΕΣ!$F$18</definedName>
    <definedName name="ΑΠΟΣΒ" localSheetId="2">[2]ΑΠΟΣΒΕΣ!$F$18</definedName>
    <definedName name="ΑΠΟΣΒ" localSheetId="18">[2]ΑΠΟΣΒΕΣ!$F$18</definedName>
    <definedName name="ΑΠΟΣΒ" localSheetId="17">[2]ΑΠΟΣΒΕΣ!$F$18</definedName>
    <definedName name="ΑΠΟΣΒ">[2]ΑΠΟΣΒΕΣ!$F$18</definedName>
    <definedName name="ΑΠΦ1" localSheetId="4">'[1]ΛΜΟΣ ΕΚΜΕΤΑΛΛΕΥΣΗΣ'!$C$38</definedName>
    <definedName name="ΑΠΦ1" localSheetId="3">'[1]ΛΜΟΣ ΕΚΜΕΤΑΛΛΕΥΣΗΣ'!$C$38</definedName>
    <definedName name="ΑΠΦ1" localSheetId="2">'[1]ΛΜΟΣ ΕΚΜΕΤΑΛΛΕΥΣΗΣ'!$C$38</definedName>
    <definedName name="ΑΠΦ1" localSheetId="18">'[1]ΛΜΟΣ ΕΚΜΕΤΑΛΛΕΥΣΗΣ'!$C$38</definedName>
    <definedName name="ΑΠΦ1" localSheetId="17">'[1]ΛΜΟΣ ΕΚΜΕΤΑΛΛΕΥΣΗΣ'!$C$38</definedName>
    <definedName name="ΑΠΦ1">'[1]ΛΜΟΣ ΕΚΜΕΤΑΛΛΕΥΣΗΣ'!$C$38</definedName>
    <definedName name="ΑΠΦ2" localSheetId="4">'[4]ΛΜΟΣ ΕΚΜΕΤΑΛΛΕΥΣΗΣ'!$D$38</definedName>
    <definedName name="ΑΠΦ2" localSheetId="3">'[4]ΛΜΟΣ ΕΚΜΕΤΑΛΛΕΥΣΗΣ'!$D$38</definedName>
    <definedName name="ΑΠΦ2" localSheetId="2">'[4]ΛΜΟΣ ΕΚΜΕΤΑΛΛΕΥΣΗΣ'!$D$38</definedName>
    <definedName name="ΑΠΦ2" localSheetId="18">'[4]ΛΜΟΣ ΕΚΜΕΤΑΛΛΕΥΣΗΣ'!$D$38</definedName>
    <definedName name="ΑΠΦ2" localSheetId="17">'[4]ΛΜΟΣ ΕΚΜΕΤΑΛΛΕΥΣΗΣ'!$D$38</definedName>
    <definedName name="ΑΠΦ2">'[4]ΛΜΟΣ ΕΚΜΕΤΑΛΛΕΥΣΗΣ'!$D$38</definedName>
    <definedName name="ΑΠΦ3" localSheetId="4">'[1]ΛΜΟΣ ΕΚΜΕΤΑΛΛΕΥΣΗΣ'!$E$38</definedName>
    <definedName name="ΑΠΦ3" localSheetId="3">'[1]ΛΜΟΣ ΕΚΜΕΤΑΛΛΕΥΣΗΣ'!$E$38</definedName>
    <definedName name="ΑΠΦ3" localSheetId="2">'[1]ΛΜΟΣ ΕΚΜΕΤΑΛΛΕΥΣΗΣ'!$E$38</definedName>
    <definedName name="ΑΠΦ3" localSheetId="18">'[1]ΛΜΟΣ ΕΚΜΕΤΑΛΛΕΥΣΗΣ'!$E$38</definedName>
    <definedName name="ΑΠΦ3" localSheetId="17">'[1]ΛΜΟΣ ΕΚΜΕΤΑΛΛΕΥΣΗΣ'!$E$38</definedName>
    <definedName name="ΑΠΦ3">'[1]ΛΜΟΣ ΕΚΜΕΤΑΛΛΕΥΣΗΣ'!$E$38</definedName>
    <definedName name="ΑΠΦ4" localSheetId="4">'[1]ΛΜΟΣ ΕΚΜΕΤΑΛΛΕΥΣΗΣ'!$F$38</definedName>
    <definedName name="ΑΠΦ4" localSheetId="3">'[1]ΛΜΟΣ ΕΚΜΕΤΑΛΛΕΥΣΗΣ'!$F$38</definedName>
    <definedName name="ΑΠΦ4" localSheetId="2">'[1]ΛΜΟΣ ΕΚΜΕΤΑΛΛΕΥΣΗΣ'!$F$38</definedName>
    <definedName name="ΑΠΦ4" localSheetId="18">'[1]ΛΜΟΣ ΕΚΜΕΤΑΛΛΕΥΣΗΣ'!$F$38</definedName>
    <definedName name="ΑΠΦ4" localSheetId="17">'[1]ΛΜΟΣ ΕΚΜΕΤΑΛΛΕΥΣΗΣ'!$F$38</definedName>
    <definedName name="ΑΠΦ4">'[1]ΛΜΟΣ ΕΚΜΕΤΑΛΛΕΥΣΗΣ'!$F$38</definedName>
    <definedName name="ΑΠΦ5" localSheetId="4">'[1]ΛΜΟΣ ΕΚΜΕΤΑΛΛΕΥΣΗΣ'!$G$38</definedName>
    <definedName name="ΑΠΦ5" localSheetId="3">'[1]ΛΜΟΣ ΕΚΜΕΤΑΛΛΕΥΣΗΣ'!$G$38</definedName>
    <definedName name="ΑΠΦ5" localSheetId="2">'[1]ΛΜΟΣ ΕΚΜΕΤΑΛΛΕΥΣΗΣ'!$G$38</definedName>
    <definedName name="ΑΠΦ5" localSheetId="18">'[1]ΛΜΟΣ ΕΚΜΕΤΑΛΛΕΥΣΗΣ'!$G$38</definedName>
    <definedName name="ΑΠΦ5" localSheetId="17">'[1]ΛΜΟΣ ΕΚΜΕΤΑΛΛΕΥΣΗΣ'!$G$38</definedName>
    <definedName name="ΑΠΦ5">'[1]ΛΜΟΣ ΕΚΜΕΤΑΛΛΕΥΣΗΣ'!$G$38</definedName>
    <definedName name="δ">#REF!</definedName>
    <definedName name="ΔΑ" localSheetId="4">'[3]σελ 1,2,3,4,5,6,7,9,10,11'!$L$431</definedName>
    <definedName name="ΔΑ" localSheetId="3">'[3]σελ 1,2,3,4,5,6,7,9,10,11'!$L$431</definedName>
    <definedName name="ΔΑ" localSheetId="2">'[3]σελ 1,2,3,4,5,6,7,9,10,11'!$L$431</definedName>
    <definedName name="ΔΑ" localSheetId="18">'[3]σελ 1,2,3,4,5,6,7,9,10,11'!$L$431</definedName>
    <definedName name="ΔΑ" localSheetId="17">'[3]σελ 1,2,3,4,5,6,7,9,10,11'!$L$431</definedName>
    <definedName name="ΔΑ">'[3]σελ 1,2,3,4,5,6,7,9,10,11'!$L$431</definedName>
    <definedName name="δδδδδ" localSheetId="19">#REF!</definedName>
    <definedName name="δδδδδ" localSheetId="9">#REF!</definedName>
    <definedName name="δδδδδ" localSheetId="10">#REF!</definedName>
    <definedName name="δδδδδ">#REF!</definedName>
    <definedName name="δνα1">#REF!</definedName>
    <definedName name="δνα10">#REF!</definedName>
    <definedName name="δνα11">#REF!</definedName>
    <definedName name="δνα12">#REF!</definedName>
    <definedName name="δνα2">#REF!</definedName>
    <definedName name="δνα3">#REF!</definedName>
    <definedName name="δνα4">#REF!</definedName>
    <definedName name="δνα5">#REF!</definedName>
    <definedName name="δνα6">#REF!</definedName>
    <definedName name="δνα7">#REF!</definedName>
    <definedName name="δνα8">#REF!</definedName>
    <definedName name="δνα9">#REF!</definedName>
    <definedName name="δνβ1">#REF!</definedName>
    <definedName name="δνβ10">#REF!</definedName>
    <definedName name="δνβ11">#REF!</definedName>
    <definedName name="δνβ12">#REF!</definedName>
    <definedName name="δνβ2">#REF!</definedName>
    <definedName name="δνβ3">#REF!</definedName>
    <definedName name="δνβ4">#REF!</definedName>
    <definedName name="δνβ5">#REF!</definedName>
    <definedName name="δνβ6">#REF!</definedName>
    <definedName name="δνβ7">#REF!</definedName>
    <definedName name="δνβ8">#REF!</definedName>
    <definedName name="δνβ9">#REF!</definedName>
    <definedName name="δνγ1">#REF!</definedName>
    <definedName name="δνγ10">#REF!</definedName>
    <definedName name="δνγ11">#REF!</definedName>
    <definedName name="δνγ12">#REF!</definedName>
    <definedName name="δνγ2">#REF!</definedName>
    <definedName name="δνγ3">#REF!</definedName>
    <definedName name="δνγ4">#REF!</definedName>
    <definedName name="δνγ5">#REF!</definedName>
    <definedName name="δνγ6">#REF!</definedName>
    <definedName name="δνγ7">#REF!</definedName>
    <definedName name="δνγ8">#REF!</definedName>
    <definedName name="δνγ9">#REF!</definedName>
    <definedName name="δνδ1">#REF!</definedName>
    <definedName name="δνδ10">#REF!</definedName>
    <definedName name="δνδ11">#REF!</definedName>
    <definedName name="δνδ12">#REF!</definedName>
    <definedName name="δνδ2">#REF!</definedName>
    <definedName name="δνδ3">#REF!</definedName>
    <definedName name="δνδ4">#REF!</definedName>
    <definedName name="δνδ5">#REF!</definedName>
    <definedName name="δνδ6">#REF!</definedName>
    <definedName name="δνδ7">#REF!</definedName>
    <definedName name="δνδ8">#REF!</definedName>
    <definedName name="δνδ9">#REF!</definedName>
    <definedName name="δνε1">#REF!</definedName>
    <definedName name="δνε10">#REF!</definedName>
    <definedName name="δνε11">#REF!</definedName>
    <definedName name="δνε12">#REF!</definedName>
    <definedName name="δνε2">#REF!</definedName>
    <definedName name="δνε3">#REF!</definedName>
    <definedName name="δνε4">#REF!</definedName>
    <definedName name="δνε5">#REF!</definedName>
    <definedName name="δνε6">#REF!</definedName>
    <definedName name="δνε7">#REF!</definedName>
    <definedName name="δνε8">#REF!</definedName>
    <definedName name="δνε9">#REF!</definedName>
    <definedName name="Δρχ" localSheetId="19">[5]Sheet1!#REF!</definedName>
    <definedName name="Δρχ" localSheetId="4">[5]Sheet1!#REF!</definedName>
    <definedName name="Δρχ" localSheetId="3">[5]Sheet1!#REF!</definedName>
    <definedName name="Δρχ" localSheetId="9">[5]Sheet1!#REF!</definedName>
    <definedName name="Δρχ" localSheetId="2">[5]Sheet1!#REF!</definedName>
    <definedName name="Δρχ" localSheetId="10">[5]Sheet1!#REF!</definedName>
    <definedName name="Δρχ" localSheetId="18">[5]Sheet1!#REF!</definedName>
    <definedName name="Δρχ" localSheetId="17">[5]Sheet1!#REF!</definedName>
    <definedName name="Δρχ">[5]Sheet1!#REF!</definedName>
    <definedName name="ΕΠ" localSheetId="4">'[3]σελ 1,2,3,4,5,6,7,9,10,11'!$L$440</definedName>
    <definedName name="ΕΠ" localSheetId="3">'[3]σελ 1,2,3,4,5,6,7,9,10,11'!$L$440</definedName>
    <definedName name="ΕΠ" localSheetId="2">'[3]σελ 1,2,3,4,5,6,7,9,10,11'!$L$440</definedName>
    <definedName name="ΕΠ" localSheetId="18">'[3]σελ 1,2,3,4,5,6,7,9,10,11'!$L$440</definedName>
    <definedName name="ΕΠ" localSheetId="17">'[3]σελ 1,2,3,4,5,6,7,9,10,11'!$L$440</definedName>
    <definedName name="ΕΠ">'[3]σελ 1,2,3,4,5,6,7,9,10,11'!$L$440</definedName>
    <definedName name="ΕΠΙΤΟΚΙΟ_ΠΡΟΕΞΟΦΛΗΣΗΣ" localSheetId="19">#REF!</definedName>
    <definedName name="ΕΠΙΤΟΚΙΟ_ΠΡΟΕΞΟΦΛΗΣΗΣ" localSheetId="9">#REF!</definedName>
    <definedName name="ΕΠΙΤΟΚΙΟ_ΠΡΟΕΞΟΦΛΗΣΗΣ" localSheetId="10">#REF!</definedName>
    <definedName name="ΕΠΙΤΟΚΙΟ_ΠΡΟΕΞΟΦΛΗΣΗΣ">#REF!</definedName>
    <definedName name="εσσ1" localSheetId="4">#REF!</definedName>
    <definedName name="εσσ1" localSheetId="3">#REF!</definedName>
    <definedName name="εσσ1" localSheetId="2">#REF!</definedName>
    <definedName name="εσσ1" localSheetId="18">#REF!</definedName>
    <definedName name="εσσ1" localSheetId="17">#REF!</definedName>
    <definedName name="εσσ1">#REF!</definedName>
    <definedName name="εσσ2" localSheetId="4">#REF!</definedName>
    <definedName name="εσσ2" localSheetId="3">#REF!</definedName>
    <definedName name="εσσ2" localSheetId="2">#REF!</definedName>
    <definedName name="εσσ2" localSheetId="18">#REF!</definedName>
    <definedName name="εσσ2" localSheetId="17">#REF!</definedName>
    <definedName name="εσσ2">#REF!</definedName>
    <definedName name="εσσ3" localSheetId="4">#REF!</definedName>
    <definedName name="εσσ3" localSheetId="3">#REF!</definedName>
    <definedName name="εσσ3" localSheetId="2">#REF!</definedName>
    <definedName name="εσσ3" localSheetId="18">#REF!</definedName>
    <definedName name="εσσ3" localSheetId="17">#REF!</definedName>
    <definedName name="εσσ3">#REF!</definedName>
    <definedName name="εσσ4" localSheetId="4">#REF!</definedName>
    <definedName name="εσσ4" localSheetId="3">#REF!</definedName>
    <definedName name="εσσ4" localSheetId="2">#REF!</definedName>
    <definedName name="εσσ4" localSheetId="18">#REF!</definedName>
    <definedName name="εσσ4" localSheetId="17">#REF!</definedName>
    <definedName name="εσσ4">#REF!</definedName>
    <definedName name="εσσ5" localSheetId="4">#REF!</definedName>
    <definedName name="εσσ5" localSheetId="3">#REF!</definedName>
    <definedName name="εσσ5" localSheetId="2">#REF!</definedName>
    <definedName name="εσσ5" localSheetId="18">#REF!</definedName>
    <definedName name="εσσ5" localSheetId="17">#REF!</definedName>
    <definedName name="εσσ5">#REF!</definedName>
    <definedName name="ΕΤΗΣΙΑ_ΔΑΠΑΝΗ" localSheetId="4">#REF!</definedName>
    <definedName name="ΕΤΗΣΙΑ_ΔΑΠΑΝΗ" localSheetId="3">#REF!</definedName>
    <definedName name="ΕΤΗΣΙΑ_ΔΑΠΑΝΗ" localSheetId="2">#REF!</definedName>
    <definedName name="ΕΤΗΣΙΑ_ΔΑΠΑΝΗ" localSheetId="18">#REF!</definedName>
    <definedName name="ΕΤΗΣΙΑ_ΔΑΠΑΝΗ" localSheetId="17">#REF!</definedName>
    <definedName name="ΕΤΗΣΙΑ_ΔΑΠΑΝΗ">#REF!</definedName>
    <definedName name="ΗΜ1">#REF!</definedName>
    <definedName name="ΗΜ2">#REF!</definedName>
    <definedName name="ΗΜ3">#REF!</definedName>
    <definedName name="ΗΜ4">#REF!</definedName>
    <definedName name="ΗΜ5">#REF!</definedName>
    <definedName name="ΙΣ" localSheetId="4">'[3]σελ 1,2,3,4,5,6,7,9,10,11'!$L$413</definedName>
    <definedName name="ΙΣ" localSheetId="3">'[3]σελ 1,2,3,4,5,6,7,9,10,11'!$L$413</definedName>
    <definedName name="ΙΣ" localSheetId="2">'[3]σελ 1,2,3,4,5,6,7,9,10,11'!$L$413</definedName>
    <definedName name="ΙΣ" localSheetId="18">'[3]σελ 1,2,3,4,5,6,7,9,10,11'!$L$413</definedName>
    <definedName name="ΙΣ" localSheetId="17">'[3]σελ 1,2,3,4,5,6,7,9,10,11'!$L$413</definedName>
    <definedName name="ΙΣ">'[3]σελ 1,2,3,4,5,6,7,9,10,11'!$L$413</definedName>
    <definedName name="Κ1" localSheetId="4">'[2]ΣΥΝΟΛΙΚΟΣ ΠΙΝΑΚΑΣ ΕΣΟΔΩΝ'!$C$18</definedName>
    <definedName name="Κ1" localSheetId="3">'[2]ΣΥΝΟΛΙΚΟΣ ΠΙΝΑΚΑΣ ΕΣΟΔΩΝ'!$C$18</definedName>
    <definedName name="Κ1" localSheetId="2">'[2]ΣΥΝΟΛΙΚΟΣ ΠΙΝΑΚΑΣ ΕΣΟΔΩΝ'!$C$18</definedName>
    <definedName name="Κ1" localSheetId="18">'[2]ΣΥΝΟΛΙΚΟΣ ΠΙΝΑΚΑΣ ΕΣΟΔΩΝ'!$C$18</definedName>
    <definedName name="Κ1" localSheetId="17">'[2]ΣΥΝΟΛΙΚΟΣ ΠΙΝΑΚΑΣ ΕΣΟΔΩΝ'!$C$18</definedName>
    <definedName name="Κ1">'[2]ΣΥΝΟΛΙΚΟΣ ΠΙΝΑΚΑΣ ΕΣΟΔΩΝ'!$C$18</definedName>
    <definedName name="Κ2" localSheetId="4">'[2]ΣΥΝΟΛΙΚΟΣ ΠΙΝΑΚΑΣ ΕΣΟΔΩΝ'!$D$18</definedName>
    <definedName name="Κ2" localSheetId="3">'[2]ΣΥΝΟΛΙΚΟΣ ΠΙΝΑΚΑΣ ΕΣΟΔΩΝ'!$D$18</definedName>
    <definedName name="Κ2" localSheetId="2">'[2]ΣΥΝΟΛΙΚΟΣ ΠΙΝΑΚΑΣ ΕΣΟΔΩΝ'!$D$18</definedName>
    <definedName name="Κ2" localSheetId="18">'[2]ΣΥΝΟΛΙΚΟΣ ΠΙΝΑΚΑΣ ΕΣΟΔΩΝ'!$D$18</definedName>
    <definedName name="Κ2" localSheetId="17">'[2]ΣΥΝΟΛΙΚΟΣ ΠΙΝΑΚΑΣ ΕΣΟΔΩΝ'!$D$18</definedName>
    <definedName name="Κ2">'[2]ΣΥΝΟΛΙΚΟΣ ΠΙΝΑΚΑΣ ΕΣΟΔΩΝ'!$D$18</definedName>
    <definedName name="Κ3" localSheetId="4">'[2]ΣΥΝΟΛΙΚΟΣ ΠΙΝΑΚΑΣ ΕΣΟΔΩΝ'!$E$18</definedName>
    <definedName name="Κ3" localSheetId="3">'[2]ΣΥΝΟΛΙΚΟΣ ΠΙΝΑΚΑΣ ΕΣΟΔΩΝ'!$E$18</definedName>
    <definedName name="Κ3" localSheetId="2">'[2]ΣΥΝΟΛΙΚΟΣ ΠΙΝΑΚΑΣ ΕΣΟΔΩΝ'!$E$18</definedName>
    <definedName name="Κ3" localSheetId="18">'[2]ΣΥΝΟΛΙΚΟΣ ΠΙΝΑΚΑΣ ΕΣΟΔΩΝ'!$E$18</definedName>
    <definedName name="Κ3" localSheetId="17">'[2]ΣΥΝΟΛΙΚΟΣ ΠΙΝΑΚΑΣ ΕΣΟΔΩΝ'!$E$18</definedName>
    <definedName name="Κ3">'[2]ΣΥΝΟΛΙΚΟΣ ΠΙΝΑΚΑΣ ΕΣΟΔΩΝ'!$E$18</definedName>
    <definedName name="Κ4" localSheetId="4">'[2]ΣΥΝΟΛΙΚΟΣ ΠΙΝΑΚΑΣ ΕΣΟΔΩΝ'!$F$18</definedName>
    <definedName name="Κ4" localSheetId="3">'[2]ΣΥΝΟΛΙΚΟΣ ΠΙΝΑΚΑΣ ΕΣΟΔΩΝ'!$F$18</definedName>
    <definedName name="Κ4" localSheetId="2">'[2]ΣΥΝΟΛΙΚΟΣ ΠΙΝΑΚΑΣ ΕΣΟΔΩΝ'!$F$18</definedName>
    <definedName name="Κ4" localSheetId="18">'[2]ΣΥΝΟΛΙΚΟΣ ΠΙΝΑΚΑΣ ΕΣΟΔΩΝ'!$F$18</definedName>
    <definedName name="Κ4" localSheetId="17">'[2]ΣΥΝΟΛΙΚΟΣ ΠΙΝΑΚΑΣ ΕΣΟΔΩΝ'!$F$18</definedName>
    <definedName name="Κ4">'[2]ΣΥΝΟΛΙΚΟΣ ΠΙΝΑΚΑΣ ΕΣΟΔΩΝ'!$F$18</definedName>
    <definedName name="Κ5" localSheetId="4">'[2]ΣΥΝΟΛΙΚΟΣ ΠΙΝΑΚΑΣ ΕΣΟΔΩΝ'!$G$18</definedName>
    <definedName name="Κ5" localSheetId="3">'[2]ΣΥΝΟΛΙΚΟΣ ΠΙΝΑΚΑΣ ΕΣΟΔΩΝ'!$G$18</definedName>
    <definedName name="Κ5" localSheetId="2">'[2]ΣΥΝΟΛΙΚΟΣ ΠΙΝΑΚΑΣ ΕΣΟΔΩΝ'!$G$18</definedName>
    <definedName name="Κ5" localSheetId="18">'[2]ΣΥΝΟΛΙΚΟΣ ΠΙΝΑΚΑΣ ΕΣΟΔΩΝ'!$G$18</definedName>
    <definedName name="Κ5" localSheetId="17">'[2]ΣΥΝΟΛΙΚΟΣ ΠΙΝΑΚΑΣ ΕΣΟΔΩΝ'!$G$18</definedName>
    <definedName name="Κ5">'[2]ΣΥΝΟΛΙΚΟΣ ΠΙΝΑΚΑΣ ΕΣΟΔΩΝ'!$G$18</definedName>
    <definedName name="ΚΑ1" localSheetId="4">'[4]ΛΜΟΣ ΕΚΜΕΤΑΛΛΕΥΣΗΣ'!$C$42</definedName>
    <definedName name="ΚΑ1" localSheetId="3">'[4]ΛΜΟΣ ΕΚΜΕΤΑΛΛΕΥΣΗΣ'!$C$42</definedName>
    <definedName name="ΚΑ1" localSheetId="2">'[4]ΛΜΟΣ ΕΚΜΕΤΑΛΛΕΥΣΗΣ'!$C$42</definedName>
    <definedName name="ΚΑ1" localSheetId="18">'[4]ΛΜΟΣ ΕΚΜΕΤΑΛΛΕΥΣΗΣ'!$C$42</definedName>
    <definedName name="ΚΑ1" localSheetId="17">'[4]ΛΜΟΣ ΕΚΜΕΤΑΛΛΕΥΣΗΣ'!$C$42</definedName>
    <definedName name="ΚΑ1">'[4]ΛΜΟΣ ΕΚΜΕΤΑΛΛΕΥΣΗΣ'!$C$42</definedName>
    <definedName name="ΚΑ2" localSheetId="4">'[4]ΛΜΟΣ ΕΚΜΕΤΑΛΛΕΥΣΗΣ'!$D$42</definedName>
    <definedName name="ΚΑ2" localSheetId="3">'[4]ΛΜΟΣ ΕΚΜΕΤΑΛΛΕΥΣΗΣ'!$D$42</definedName>
    <definedName name="ΚΑ2" localSheetId="2">'[4]ΛΜΟΣ ΕΚΜΕΤΑΛΛΕΥΣΗΣ'!$D$42</definedName>
    <definedName name="ΚΑ2" localSheetId="18">'[4]ΛΜΟΣ ΕΚΜΕΤΑΛΛΕΥΣΗΣ'!$D$42</definedName>
    <definedName name="ΚΑ2" localSheetId="17">'[4]ΛΜΟΣ ΕΚΜΕΤΑΛΛΕΥΣΗΣ'!$D$42</definedName>
    <definedName name="ΚΑ2">'[4]ΛΜΟΣ ΕΚΜΕΤΑΛΛΕΥΣΗΣ'!$D$42</definedName>
    <definedName name="ΚΑ3" localSheetId="4">'[4]ΛΜΟΣ ΕΚΜΕΤΑΛΛΕΥΣΗΣ'!$E$42</definedName>
    <definedName name="ΚΑ3" localSheetId="3">'[4]ΛΜΟΣ ΕΚΜΕΤΑΛΛΕΥΣΗΣ'!$E$42</definedName>
    <definedName name="ΚΑ3" localSheetId="2">'[4]ΛΜΟΣ ΕΚΜΕΤΑΛΛΕΥΣΗΣ'!$E$42</definedName>
    <definedName name="ΚΑ3" localSheetId="18">'[4]ΛΜΟΣ ΕΚΜΕΤΑΛΛΕΥΣΗΣ'!$E$42</definedName>
    <definedName name="ΚΑ3" localSheetId="17">'[4]ΛΜΟΣ ΕΚΜΕΤΑΛΛΕΥΣΗΣ'!$E$42</definedName>
    <definedName name="ΚΑ3">'[4]ΛΜΟΣ ΕΚΜΕΤΑΛΛΕΥΣΗΣ'!$E$42</definedName>
    <definedName name="ΚΑ4" localSheetId="4">'[4]ΛΜΟΣ ΕΚΜΕΤΑΛΛΕΥΣΗΣ'!$F$42</definedName>
    <definedName name="ΚΑ4" localSheetId="3">'[4]ΛΜΟΣ ΕΚΜΕΤΑΛΛΕΥΣΗΣ'!$F$42</definedName>
    <definedName name="ΚΑ4" localSheetId="2">'[4]ΛΜΟΣ ΕΚΜΕΤΑΛΛΕΥΣΗΣ'!$F$42</definedName>
    <definedName name="ΚΑ4" localSheetId="18">'[4]ΛΜΟΣ ΕΚΜΕΤΑΛΛΕΥΣΗΣ'!$F$42</definedName>
    <definedName name="ΚΑ4" localSheetId="17">'[4]ΛΜΟΣ ΕΚΜΕΤΑΛΛΕΥΣΗΣ'!$F$42</definedName>
    <definedName name="ΚΑ4">'[4]ΛΜΟΣ ΕΚΜΕΤΑΛΛΕΥΣΗΣ'!$F$42</definedName>
    <definedName name="ΚΑ5" localSheetId="4">'[4]ΛΜΟΣ ΕΚΜΕΤΑΛΛΕΥΣΗΣ'!$G$42</definedName>
    <definedName name="ΚΑ5" localSheetId="3">'[4]ΛΜΟΣ ΕΚΜΕΤΑΛΛΕΥΣΗΣ'!$G$42</definedName>
    <definedName name="ΚΑ5" localSheetId="2">'[4]ΛΜΟΣ ΕΚΜΕΤΑΛΛΕΥΣΗΣ'!$G$42</definedName>
    <definedName name="ΚΑ5" localSheetId="18">'[4]ΛΜΟΣ ΕΚΜΕΤΑΛΛΕΥΣΗΣ'!$G$42</definedName>
    <definedName name="ΚΑ5" localSheetId="17">'[4]ΛΜΟΣ ΕΚΜΕΤΑΛΛΕΥΣΗΣ'!$G$42</definedName>
    <definedName name="ΚΑ5">'[4]ΛΜΟΣ ΕΚΜΕΤΑΛΛΕΥΣΗΣ'!$G$42</definedName>
    <definedName name="ΚΛ" localSheetId="4">'[1]ΕΣΟΔΑ ΔΙΑΝΥΚΤ'!$AE$9</definedName>
    <definedName name="ΚΛ" localSheetId="3">'[1]ΕΣΟΔΑ ΔΙΑΝΥΚΤ'!$AE$9</definedName>
    <definedName name="ΚΛ" localSheetId="2">'[1]ΕΣΟΔΑ ΔΙΑΝΥΚΤ'!$AE$9</definedName>
    <definedName name="ΚΛ" localSheetId="18">'[1]ΕΣΟΔΑ ΔΙΑΝΥΚΤ'!$AE$9</definedName>
    <definedName name="ΚΛ" localSheetId="17">'[1]ΕΣΟΔΑ ΔΙΑΝΥΚΤ'!$AE$9</definedName>
    <definedName name="ΚΛ">'[1]ΕΣΟΔΑ ΔΙΑΝΥΚΤ'!$AE$9</definedName>
    <definedName name="κν1">#REF!</definedName>
    <definedName name="κν2">#REF!</definedName>
    <definedName name="κν3">#REF!</definedName>
    <definedName name="κν4">#REF!</definedName>
    <definedName name="κν5">#REF!</definedName>
    <definedName name="ΚΥΛ1" localSheetId="4">'[2]ΕΣΟΔ ΕΣΤΙΑΣΗΣ'!$F$63</definedName>
    <definedName name="ΚΥΛ1" localSheetId="3">'[2]ΕΣΟΔ ΕΣΤΙΑΣΗΣ'!$F$63</definedName>
    <definedName name="ΚΥΛ1" localSheetId="2">'[2]ΕΣΟΔ ΕΣΤΙΑΣΗΣ'!$F$63</definedName>
    <definedName name="ΚΥΛ1" localSheetId="18">'[2]ΕΣΟΔ ΕΣΤΙΑΣΗΣ'!$F$63</definedName>
    <definedName name="ΚΥΛ1" localSheetId="17">'[2]ΕΣΟΔ ΕΣΤΙΑΣΗΣ'!$F$63</definedName>
    <definedName name="ΚΥΛ1">'[2]ΕΣΟΔ ΕΣΤΙΑΣΗΣ'!$F$63</definedName>
    <definedName name="ΚΥΛ2" localSheetId="4">'[2]ΕΣΟΔ ΕΣΤΙΑΣΗΣ'!$I$63</definedName>
    <definedName name="ΚΥΛ2" localSheetId="3">'[2]ΕΣΟΔ ΕΣΤΙΑΣΗΣ'!$I$63</definedName>
    <definedName name="ΚΥΛ2" localSheetId="2">'[2]ΕΣΟΔ ΕΣΤΙΑΣΗΣ'!$I$63</definedName>
    <definedName name="ΚΥΛ2" localSheetId="18">'[2]ΕΣΟΔ ΕΣΤΙΑΣΗΣ'!$I$63</definedName>
    <definedName name="ΚΥΛ2" localSheetId="17">'[2]ΕΣΟΔ ΕΣΤΙΑΣΗΣ'!$I$63</definedName>
    <definedName name="ΚΥΛ2">'[2]ΕΣΟΔ ΕΣΤΙΑΣΗΣ'!$I$63</definedName>
    <definedName name="ΚΥΛ3" localSheetId="4">'[2]ΕΣΟΔ ΕΣΤΙΑΣΗΣ'!$L$63</definedName>
    <definedName name="ΚΥΛ3" localSheetId="3">'[2]ΕΣΟΔ ΕΣΤΙΑΣΗΣ'!$L$63</definedName>
    <definedName name="ΚΥΛ3" localSheetId="2">'[2]ΕΣΟΔ ΕΣΤΙΑΣΗΣ'!$L$63</definedName>
    <definedName name="ΚΥΛ3" localSheetId="18">'[2]ΕΣΟΔ ΕΣΤΙΑΣΗΣ'!$L$63</definedName>
    <definedName name="ΚΥΛ3" localSheetId="17">'[2]ΕΣΟΔ ΕΣΤΙΑΣΗΣ'!$L$63</definedName>
    <definedName name="ΚΥΛ3">'[2]ΕΣΟΔ ΕΣΤΙΑΣΗΣ'!$L$63</definedName>
    <definedName name="ΚΥΛ4" localSheetId="4">'[2]ΕΣΟΔ ΕΣΤΙΑΣΗΣ'!$O$63</definedName>
    <definedName name="ΚΥΛ4" localSheetId="3">'[2]ΕΣΟΔ ΕΣΤΙΑΣΗΣ'!$O$63</definedName>
    <definedName name="ΚΥΛ4" localSheetId="2">'[2]ΕΣΟΔ ΕΣΤΙΑΣΗΣ'!$O$63</definedName>
    <definedName name="ΚΥΛ4" localSheetId="18">'[2]ΕΣΟΔ ΕΣΤΙΑΣΗΣ'!$O$63</definedName>
    <definedName name="ΚΥΛ4" localSheetId="17">'[2]ΕΣΟΔ ΕΣΤΙΑΣΗΣ'!$O$63</definedName>
    <definedName name="ΚΥΛ4">'[2]ΕΣΟΔ ΕΣΤΙΑΣΗΣ'!$O$63</definedName>
    <definedName name="ΚΥΛ5" localSheetId="4">'[2]ΕΣΟΔ ΕΣΤΙΑΣΗΣ'!$R$63</definedName>
    <definedName name="ΚΥΛ5" localSheetId="3">'[2]ΕΣΟΔ ΕΣΤΙΑΣΗΣ'!$R$63</definedName>
    <definedName name="ΚΥΛ5" localSheetId="2">'[2]ΕΣΟΔ ΕΣΤΙΑΣΗΣ'!$R$63</definedName>
    <definedName name="ΚΥΛ5" localSheetId="18">'[2]ΕΣΟΔ ΕΣΤΙΑΣΗΣ'!$R$63</definedName>
    <definedName name="ΚΥΛ5" localSheetId="17">'[2]ΕΣΟΔ ΕΣΤΙΑΣΗΣ'!$R$63</definedName>
    <definedName name="ΚΥΛ5">'[2]ΕΣΟΔ ΕΣΤΙΑΣΗΣ'!$R$63</definedName>
    <definedName name="με1" localSheetId="4">'[3]ΓΕΝ ΠΙΝΑΚΑΣ ΑΜΟΙΒΩΝ'!$G$120</definedName>
    <definedName name="με1" localSheetId="3">'[3]ΓΕΝ ΠΙΝΑΚΑΣ ΑΜΟΙΒΩΝ'!$G$120</definedName>
    <definedName name="με1" localSheetId="2">'[3]ΓΕΝ ΠΙΝΑΚΑΣ ΑΜΟΙΒΩΝ'!$G$120</definedName>
    <definedName name="με1" localSheetId="18">'[3]ΓΕΝ ΠΙΝΑΚΑΣ ΑΜΟΙΒΩΝ'!$G$120</definedName>
    <definedName name="με1" localSheetId="17">'[3]ΓΕΝ ΠΙΝΑΚΑΣ ΑΜΟΙΒΩΝ'!$G$120</definedName>
    <definedName name="με1">'[3]ΓΕΝ ΠΙΝΑΚΑΣ ΑΜΟΙΒΩΝ'!$G$120</definedName>
    <definedName name="με2" localSheetId="4">'[3]ΓΕΝ ΠΙΝΑΚΑΣ ΑΜΟΙΒΩΝ'!$G$121</definedName>
    <definedName name="με2" localSheetId="3">'[3]ΓΕΝ ΠΙΝΑΚΑΣ ΑΜΟΙΒΩΝ'!$G$121</definedName>
    <definedName name="με2" localSheetId="2">'[3]ΓΕΝ ΠΙΝΑΚΑΣ ΑΜΟΙΒΩΝ'!$G$121</definedName>
    <definedName name="με2" localSheetId="18">'[3]ΓΕΝ ΠΙΝΑΚΑΣ ΑΜΟΙΒΩΝ'!$G$121</definedName>
    <definedName name="με2" localSheetId="17">'[3]ΓΕΝ ΠΙΝΑΚΑΣ ΑΜΟΙΒΩΝ'!$G$121</definedName>
    <definedName name="με2">'[3]ΓΕΝ ΠΙΝΑΚΑΣ ΑΜΟΙΒΩΝ'!$G$121</definedName>
    <definedName name="με3" localSheetId="4">'[3]ΓΕΝ ΠΙΝΑΚΑΣ ΑΜΟΙΒΩΝ'!$G$122</definedName>
    <definedName name="με3" localSheetId="3">'[3]ΓΕΝ ΠΙΝΑΚΑΣ ΑΜΟΙΒΩΝ'!$G$122</definedName>
    <definedName name="με3" localSheetId="2">'[3]ΓΕΝ ΠΙΝΑΚΑΣ ΑΜΟΙΒΩΝ'!$G$122</definedName>
    <definedName name="με3" localSheetId="18">'[3]ΓΕΝ ΠΙΝΑΚΑΣ ΑΜΟΙΒΩΝ'!$G$122</definedName>
    <definedName name="με3" localSheetId="17">'[3]ΓΕΝ ΠΙΝΑΚΑΣ ΑΜΟΙΒΩΝ'!$G$122</definedName>
    <definedName name="με3">'[3]ΓΕΝ ΠΙΝΑΚΑΣ ΑΜΟΙΒΩΝ'!$G$122</definedName>
    <definedName name="με4" localSheetId="4">'[3]ΓΕΝ ΠΙΝΑΚΑΣ ΑΜΟΙΒΩΝ'!$G$123</definedName>
    <definedName name="με4" localSheetId="3">'[3]ΓΕΝ ΠΙΝΑΚΑΣ ΑΜΟΙΒΩΝ'!$G$123</definedName>
    <definedName name="με4" localSheetId="2">'[3]ΓΕΝ ΠΙΝΑΚΑΣ ΑΜΟΙΒΩΝ'!$G$123</definedName>
    <definedName name="με4" localSheetId="18">'[3]ΓΕΝ ΠΙΝΑΚΑΣ ΑΜΟΙΒΩΝ'!$G$123</definedName>
    <definedName name="με4" localSheetId="17">'[3]ΓΕΝ ΠΙΝΑΚΑΣ ΑΜΟΙΒΩΝ'!$G$123</definedName>
    <definedName name="με4">'[3]ΓΕΝ ΠΙΝΑΚΑΣ ΑΜΟΙΒΩΝ'!$G$123</definedName>
    <definedName name="με5" localSheetId="4">'[3]ΓΕΝ ΠΙΝΑΚΑΣ ΑΜΟΙΒΩΝ'!$G$124</definedName>
    <definedName name="με5" localSheetId="3">'[3]ΓΕΝ ΠΙΝΑΚΑΣ ΑΜΟΙΒΩΝ'!$G$124</definedName>
    <definedName name="με5" localSheetId="2">'[3]ΓΕΝ ΠΙΝΑΚΑΣ ΑΜΟΙΒΩΝ'!$G$124</definedName>
    <definedName name="με5" localSheetId="18">'[3]ΓΕΝ ΠΙΝΑΚΑΣ ΑΜΟΙΒΩΝ'!$G$124</definedName>
    <definedName name="με5" localSheetId="17">'[3]ΓΕΝ ΠΙΝΑΚΑΣ ΑΜΟΙΒΩΝ'!$G$124</definedName>
    <definedName name="με5">'[3]ΓΕΝ ΠΙΝΑΚΑΣ ΑΜΟΙΒΩΝ'!$G$124</definedName>
    <definedName name="μερισμ">#REF!</definedName>
    <definedName name="ΜΕΣΗ_ΤΙΜΗ_ΑΞΙΑΣ_ΕΠΙΧΕΙΡΗΣΗΣ" localSheetId="19">#REF!</definedName>
    <definedName name="ΜΕΣΗ_ΤΙΜΗ_ΑΞΙΑΣ_ΕΠΙΧΕΙΡΗΣΗΣ" localSheetId="9">#REF!</definedName>
    <definedName name="ΜΕΣΗ_ΤΙΜΗ_ΑΞΙΑΣ_ΕΠΙΧΕΙΡΗΣΗΣ" localSheetId="10">#REF!</definedName>
    <definedName name="ΜΕΣΗ_ΤΙΜΗ_ΑΞΙΑΣ_ΕΠΙΧΕΙΡΗΣΗΣ">#REF!</definedName>
    <definedName name="μισθ1" localSheetId="4">'[2]ΓΕΝ ΠΙΝΑΚΑΣ ΑΜΟΙΒΩΝ'!$C$106</definedName>
    <definedName name="μισθ1" localSheetId="3">'[2]ΓΕΝ ΠΙΝΑΚΑΣ ΑΜΟΙΒΩΝ'!$C$106</definedName>
    <definedName name="μισθ1" localSheetId="2">'[2]ΓΕΝ ΠΙΝΑΚΑΣ ΑΜΟΙΒΩΝ'!$C$106</definedName>
    <definedName name="μισθ1" localSheetId="18">'[2]ΓΕΝ ΠΙΝΑΚΑΣ ΑΜΟΙΒΩΝ'!$C$106</definedName>
    <definedName name="μισθ1" localSheetId="17">'[2]ΓΕΝ ΠΙΝΑΚΑΣ ΑΜΟΙΒΩΝ'!$C$106</definedName>
    <definedName name="μισθ1">'[2]ΓΕΝ ΠΙΝΑΚΑΣ ΑΜΟΙΒΩΝ'!$C$106</definedName>
    <definedName name="μισθ2" localSheetId="4">'[2]ΓΕΝ ΠΙΝΑΚΑΣ ΑΜΟΙΒΩΝ'!$C$107</definedName>
    <definedName name="μισθ2" localSheetId="3">'[2]ΓΕΝ ΠΙΝΑΚΑΣ ΑΜΟΙΒΩΝ'!$C$107</definedName>
    <definedName name="μισθ2" localSheetId="2">'[2]ΓΕΝ ΠΙΝΑΚΑΣ ΑΜΟΙΒΩΝ'!$C$107</definedName>
    <definedName name="μισθ2" localSheetId="18">'[2]ΓΕΝ ΠΙΝΑΚΑΣ ΑΜΟΙΒΩΝ'!$C$107</definedName>
    <definedName name="μισθ2" localSheetId="17">'[2]ΓΕΝ ΠΙΝΑΚΑΣ ΑΜΟΙΒΩΝ'!$C$107</definedName>
    <definedName name="μισθ2">'[2]ΓΕΝ ΠΙΝΑΚΑΣ ΑΜΟΙΒΩΝ'!$C$107</definedName>
    <definedName name="μισθ3" localSheetId="4">'[2]ΓΕΝ ΠΙΝΑΚΑΣ ΑΜΟΙΒΩΝ'!$C$108</definedName>
    <definedName name="μισθ3" localSheetId="3">'[2]ΓΕΝ ΠΙΝΑΚΑΣ ΑΜΟΙΒΩΝ'!$C$108</definedName>
    <definedName name="μισθ3" localSheetId="2">'[2]ΓΕΝ ΠΙΝΑΚΑΣ ΑΜΟΙΒΩΝ'!$C$108</definedName>
    <definedName name="μισθ3" localSheetId="18">'[2]ΓΕΝ ΠΙΝΑΚΑΣ ΑΜΟΙΒΩΝ'!$C$108</definedName>
    <definedName name="μισθ3" localSheetId="17">'[2]ΓΕΝ ΠΙΝΑΚΑΣ ΑΜΟΙΒΩΝ'!$C$108</definedName>
    <definedName name="μισθ3">'[2]ΓΕΝ ΠΙΝΑΚΑΣ ΑΜΟΙΒΩΝ'!$C$108</definedName>
    <definedName name="μισθ4" localSheetId="4">'[2]ΓΕΝ ΠΙΝΑΚΑΣ ΑΜΟΙΒΩΝ'!$C$109</definedName>
    <definedName name="μισθ4" localSheetId="3">'[2]ΓΕΝ ΠΙΝΑΚΑΣ ΑΜΟΙΒΩΝ'!$C$109</definedName>
    <definedName name="μισθ4" localSheetId="2">'[2]ΓΕΝ ΠΙΝΑΚΑΣ ΑΜΟΙΒΩΝ'!$C$109</definedName>
    <definedName name="μισθ4" localSheetId="18">'[2]ΓΕΝ ΠΙΝΑΚΑΣ ΑΜΟΙΒΩΝ'!$C$109</definedName>
    <definedName name="μισθ4" localSheetId="17">'[2]ΓΕΝ ΠΙΝΑΚΑΣ ΑΜΟΙΒΩΝ'!$C$109</definedName>
    <definedName name="μισθ4">'[2]ΓΕΝ ΠΙΝΑΚΑΣ ΑΜΟΙΒΩΝ'!$C$109</definedName>
    <definedName name="μισθ5" localSheetId="4">'[2]ΓΕΝ ΠΙΝΑΚΑΣ ΑΜΟΙΒΩΝ'!$C$110</definedName>
    <definedName name="μισθ5" localSheetId="3">'[2]ΓΕΝ ΠΙΝΑΚΑΣ ΑΜΟΙΒΩΝ'!$C$110</definedName>
    <definedName name="μισθ5" localSheetId="2">'[2]ΓΕΝ ΠΙΝΑΚΑΣ ΑΜΟΙΒΩΝ'!$C$110</definedName>
    <definedName name="μισθ5" localSheetId="18">'[2]ΓΕΝ ΠΙΝΑΚΑΣ ΑΜΟΙΒΩΝ'!$C$110</definedName>
    <definedName name="μισθ5" localSheetId="17">'[2]ΓΕΝ ΠΙΝΑΚΑΣ ΑΜΟΙΒΩΝ'!$C$110</definedName>
    <definedName name="μισθ5">'[2]ΓΕΝ ΠΙΝΑΚΑΣ ΑΜΟΙΒΩΝ'!$C$110</definedName>
    <definedName name="μρ">#REF!</definedName>
    <definedName name="π">#REF!</definedName>
    <definedName name="ΠΔ" localSheetId="4">'[3]σελ 1,2,3,4,5,6,7,9,10,11'!$M$429</definedName>
    <definedName name="ΠΔ" localSheetId="3">'[3]σελ 1,2,3,4,5,6,7,9,10,11'!$M$429</definedName>
    <definedName name="ΠΔ" localSheetId="2">'[3]σελ 1,2,3,4,5,6,7,9,10,11'!$M$429</definedName>
    <definedName name="ΠΔ" localSheetId="18">'[3]σελ 1,2,3,4,5,6,7,9,10,11'!$M$429</definedName>
    <definedName name="ΠΔ" localSheetId="17">'[3]σελ 1,2,3,4,5,6,7,9,10,11'!$M$429</definedName>
    <definedName name="ΠΔ">'[3]σελ 1,2,3,4,5,6,7,9,10,11'!$M$429</definedName>
    <definedName name="ΠΕ" localSheetId="4">'[3]σελ 1,2,3,4,5,6,7,9,10,11'!$M$438</definedName>
    <definedName name="ΠΕ" localSheetId="3">'[3]σελ 1,2,3,4,5,6,7,9,10,11'!$M$438</definedName>
    <definedName name="ΠΕ" localSheetId="2">'[3]σελ 1,2,3,4,5,6,7,9,10,11'!$M$438</definedName>
    <definedName name="ΠΕ" localSheetId="18">'[3]σελ 1,2,3,4,5,6,7,9,10,11'!$M$438</definedName>
    <definedName name="ΠΕ" localSheetId="17">'[3]σελ 1,2,3,4,5,6,7,9,10,11'!$M$438</definedName>
    <definedName name="ΠΕ">'[3]σελ 1,2,3,4,5,6,7,9,10,11'!$M$438</definedName>
    <definedName name="πι" localSheetId="4">'[3]σελ 1,2,3,4,5,6,7,9,10,11'!$M$411</definedName>
    <definedName name="πι" localSheetId="3">'[3]σελ 1,2,3,4,5,6,7,9,10,11'!$M$411</definedName>
    <definedName name="πι" localSheetId="2">'[3]σελ 1,2,3,4,5,6,7,9,10,11'!$M$411</definedName>
    <definedName name="πι" localSheetId="18">'[3]σελ 1,2,3,4,5,6,7,9,10,11'!$M$411</definedName>
    <definedName name="πι" localSheetId="17">'[3]σελ 1,2,3,4,5,6,7,9,10,11'!$M$411</definedName>
    <definedName name="πι">'[3]σελ 1,2,3,4,5,6,7,9,10,11'!$M$411</definedName>
    <definedName name="πλ1">#REF!</definedName>
    <definedName name="πλ2">#REF!</definedName>
    <definedName name="πλ3">#REF!</definedName>
    <definedName name="πλ4">#REF!</definedName>
    <definedName name="πλ5">#REF!</definedName>
    <definedName name="πλε1">#REF!</definedName>
    <definedName name="πλε2">#REF!</definedName>
    <definedName name="πλε3">#REF!</definedName>
    <definedName name="πλε4">#REF!</definedName>
    <definedName name="πλε5">#REF!</definedName>
    <definedName name="σνδα1">#REF!</definedName>
    <definedName name="σνδα10">#REF!</definedName>
    <definedName name="σνδα11">#REF!</definedName>
    <definedName name="σνδα12">#REF!</definedName>
    <definedName name="σνδα2">#REF!</definedName>
    <definedName name="σνδα3">#REF!</definedName>
    <definedName name="σνδα4">#REF!</definedName>
    <definedName name="σνδα5">#REF!</definedName>
    <definedName name="σνδα6">#REF!</definedName>
    <definedName name="σνδα7">#REF!</definedName>
    <definedName name="σνδα8">#REF!</definedName>
    <definedName name="σνδα9">#REF!</definedName>
    <definedName name="σνδβ1">#REF!</definedName>
    <definedName name="σνδβ10">#REF!</definedName>
    <definedName name="σνδβ11">#REF!</definedName>
    <definedName name="σνδβ12">#REF!</definedName>
    <definedName name="σνδβ2">#REF!</definedName>
    <definedName name="σνδβ3">#REF!</definedName>
    <definedName name="σνδβ4">#REF!</definedName>
    <definedName name="σνδβ5">#REF!</definedName>
    <definedName name="σνδβ6">#REF!</definedName>
    <definedName name="σνδβ7">#REF!</definedName>
    <definedName name="σνδβ8">#REF!</definedName>
    <definedName name="σνδβ9">#REF!</definedName>
    <definedName name="σνδγ1">#REF!</definedName>
    <definedName name="σνδγ10">#REF!</definedName>
    <definedName name="σνδγ11">#REF!</definedName>
    <definedName name="σνδγ12">#REF!</definedName>
    <definedName name="σνδγ2">#REF!</definedName>
    <definedName name="σνδγ3">#REF!</definedName>
    <definedName name="σνδγ4">#REF!</definedName>
    <definedName name="σνδγ5">#REF!</definedName>
    <definedName name="σνδγ6">#REF!</definedName>
    <definedName name="σνδγ7">#REF!</definedName>
    <definedName name="σνδγ8">#REF!</definedName>
    <definedName name="σνδγ9">#REF!</definedName>
    <definedName name="σνδδ1">#REF!</definedName>
    <definedName name="σνδδ10">#REF!</definedName>
    <definedName name="σνδδ11">#REF!</definedName>
    <definedName name="σνδδ12">#REF!</definedName>
    <definedName name="σνδδ2">#REF!</definedName>
    <definedName name="σνδδ3">#REF!</definedName>
    <definedName name="σνδδ4">#REF!</definedName>
    <definedName name="σνδδ5">#REF!</definedName>
    <definedName name="σνδδ6">#REF!</definedName>
    <definedName name="σνδδ7">#REF!</definedName>
    <definedName name="σνδδ8">#REF!</definedName>
    <definedName name="σνδδ9">#REF!</definedName>
    <definedName name="σνδε1">#REF!</definedName>
    <definedName name="σνδε10">#REF!</definedName>
    <definedName name="σνδε11">#REF!</definedName>
    <definedName name="σνδε12">#REF!</definedName>
    <definedName name="σνδε2">#REF!</definedName>
    <definedName name="σνδε3">#REF!</definedName>
    <definedName name="σνδε4">#REF!</definedName>
    <definedName name="σνδε5">#REF!</definedName>
    <definedName name="σνδε6">#REF!</definedName>
    <definedName name="σνδε7">#REF!</definedName>
    <definedName name="σνδε8">#REF!</definedName>
    <definedName name="σνδε9">#REF!</definedName>
    <definedName name="σπα1" localSheetId="4">'[3]ΑΛΛΕΣ ΠΗΓΕΣ spa'!$Q$68</definedName>
    <definedName name="σπα1" localSheetId="3">'[3]ΑΛΛΕΣ ΠΗΓΕΣ spa'!$Q$68</definedName>
    <definedName name="σπα1" localSheetId="2">'[3]ΑΛΛΕΣ ΠΗΓΕΣ spa'!$Q$68</definedName>
    <definedName name="σπα1" localSheetId="18">'[3]ΑΛΛΕΣ ΠΗΓΕΣ spa'!$Q$68</definedName>
    <definedName name="σπα1" localSheetId="17">'[3]ΑΛΛΕΣ ΠΗΓΕΣ spa'!$Q$68</definedName>
    <definedName name="σπα1">'[3]ΑΛΛΕΣ ΠΗΓΕΣ spa'!$Q$68</definedName>
    <definedName name="σπα2" localSheetId="4">'[3]ΑΛΛΕΣ ΠΗΓΕΣ spa'!$Q$69</definedName>
    <definedName name="σπα2" localSheetId="3">'[3]ΑΛΛΕΣ ΠΗΓΕΣ spa'!$Q$69</definedName>
    <definedName name="σπα2" localSheetId="2">'[3]ΑΛΛΕΣ ΠΗΓΕΣ spa'!$Q$69</definedName>
    <definedName name="σπα2" localSheetId="18">'[3]ΑΛΛΕΣ ΠΗΓΕΣ spa'!$Q$69</definedName>
    <definedName name="σπα2" localSheetId="17">'[3]ΑΛΛΕΣ ΠΗΓΕΣ spa'!$Q$69</definedName>
    <definedName name="σπα2">'[3]ΑΛΛΕΣ ΠΗΓΕΣ spa'!$Q$69</definedName>
    <definedName name="σπα3" localSheetId="4">'[3]ΑΛΛΕΣ ΠΗΓΕΣ spa'!$Q$70</definedName>
    <definedName name="σπα3" localSheetId="3">'[3]ΑΛΛΕΣ ΠΗΓΕΣ spa'!$Q$70</definedName>
    <definedName name="σπα3" localSheetId="2">'[3]ΑΛΛΕΣ ΠΗΓΕΣ spa'!$Q$70</definedName>
    <definedName name="σπα3" localSheetId="18">'[3]ΑΛΛΕΣ ΠΗΓΕΣ spa'!$Q$70</definedName>
    <definedName name="σπα3" localSheetId="17">'[3]ΑΛΛΕΣ ΠΗΓΕΣ spa'!$Q$70</definedName>
    <definedName name="σπα3">'[3]ΑΛΛΕΣ ΠΗΓΕΣ spa'!$Q$70</definedName>
    <definedName name="σπα4" localSheetId="4">'[3]ΑΛΛΕΣ ΠΗΓΕΣ spa'!$Q$71</definedName>
    <definedName name="σπα4" localSheetId="3">'[3]ΑΛΛΕΣ ΠΗΓΕΣ spa'!$Q$71</definedName>
    <definedName name="σπα4" localSheetId="2">'[3]ΑΛΛΕΣ ΠΗΓΕΣ spa'!$Q$71</definedName>
    <definedName name="σπα4" localSheetId="18">'[3]ΑΛΛΕΣ ΠΗΓΕΣ spa'!$Q$71</definedName>
    <definedName name="σπα4" localSheetId="17">'[3]ΑΛΛΕΣ ΠΗΓΕΣ spa'!$Q$71</definedName>
    <definedName name="σπα4">'[3]ΑΛΛΕΣ ΠΗΓΕΣ spa'!$Q$71</definedName>
    <definedName name="σπα5" localSheetId="4">'[3]ΑΛΛΕΣ ΠΗΓΕΣ spa'!$Q$72</definedName>
    <definedName name="σπα5" localSheetId="3">'[3]ΑΛΛΕΣ ΠΗΓΕΣ spa'!$Q$72</definedName>
    <definedName name="σπα5" localSheetId="2">'[3]ΑΛΛΕΣ ΠΗΓΕΣ spa'!$Q$72</definedName>
    <definedName name="σπα5" localSheetId="18">'[3]ΑΛΛΕΣ ΠΗΓΕΣ spa'!$Q$72</definedName>
    <definedName name="σπα5" localSheetId="17">'[3]ΑΛΛΕΣ ΠΗΓΕΣ spa'!$Q$72</definedName>
    <definedName name="σπα5">'[3]ΑΛΛΕΣ ΠΗΓΕΣ spa'!$Q$72</definedName>
    <definedName name="σππ1" localSheetId="4">'[3]ΑΛΛΕΣ ΠΗΓΕΣ spa'!$Q$89</definedName>
    <definedName name="σππ1" localSheetId="3">'[3]ΑΛΛΕΣ ΠΗΓΕΣ spa'!$Q$89</definedName>
    <definedName name="σππ1" localSheetId="2">'[3]ΑΛΛΕΣ ΠΗΓΕΣ spa'!$Q$89</definedName>
    <definedName name="σππ1" localSheetId="18">'[3]ΑΛΛΕΣ ΠΗΓΕΣ spa'!$Q$89</definedName>
    <definedName name="σππ1" localSheetId="17">'[3]ΑΛΛΕΣ ΠΗΓΕΣ spa'!$Q$89</definedName>
    <definedName name="σππ1">'[3]ΑΛΛΕΣ ΠΗΓΕΣ spa'!$Q$89</definedName>
    <definedName name="σππ2" localSheetId="4">'[3]ΑΛΛΕΣ ΠΗΓΕΣ spa'!$Q$90</definedName>
    <definedName name="σππ2" localSheetId="3">'[3]ΑΛΛΕΣ ΠΗΓΕΣ spa'!$Q$90</definedName>
    <definedName name="σππ2" localSheetId="2">'[3]ΑΛΛΕΣ ΠΗΓΕΣ spa'!$Q$90</definedName>
    <definedName name="σππ2" localSheetId="18">'[3]ΑΛΛΕΣ ΠΗΓΕΣ spa'!$Q$90</definedName>
    <definedName name="σππ2" localSheetId="17">'[3]ΑΛΛΕΣ ΠΗΓΕΣ spa'!$Q$90</definedName>
    <definedName name="σππ2">'[3]ΑΛΛΕΣ ΠΗΓΕΣ spa'!$Q$90</definedName>
    <definedName name="σππ3" localSheetId="4">'[3]ΑΛΛΕΣ ΠΗΓΕΣ spa'!$Q$91</definedName>
    <definedName name="σππ3" localSheetId="3">'[3]ΑΛΛΕΣ ΠΗΓΕΣ spa'!$Q$91</definedName>
    <definedName name="σππ3" localSheetId="2">'[3]ΑΛΛΕΣ ΠΗΓΕΣ spa'!$Q$91</definedName>
    <definedName name="σππ3" localSheetId="18">'[3]ΑΛΛΕΣ ΠΗΓΕΣ spa'!$Q$91</definedName>
    <definedName name="σππ3" localSheetId="17">'[3]ΑΛΛΕΣ ΠΗΓΕΣ spa'!$Q$91</definedName>
    <definedName name="σππ3">'[3]ΑΛΛΕΣ ΠΗΓΕΣ spa'!$Q$91</definedName>
    <definedName name="σππ4" localSheetId="4">'[3]ΑΛΛΕΣ ΠΗΓΕΣ spa'!$Q$92</definedName>
    <definedName name="σππ4" localSheetId="3">'[3]ΑΛΛΕΣ ΠΗΓΕΣ spa'!$Q$92</definedName>
    <definedName name="σππ4" localSheetId="2">'[3]ΑΛΛΕΣ ΠΗΓΕΣ spa'!$Q$92</definedName>
    <definedName name="σππ4" localSheetId="18">'[3]ΑΛΛΕΣ ΠΗΓΕΣ spa'!$Q$92</definedName>
    <definedName name="σππ4" localSheetId="17">'[3]ΑΛΛΕΣ ΠΗΓΕΣ spa'!$Q$92</definedName>
    <definedName name="σππ4">'[3]ΑΛΛΕΣ ΠΗΓΕΣ spa'!$Q$92</definedName>
    <definedName name="σππ5" localSheetId="4">'[3]ΑΛΛΕΣ ΠΗΓΕΣ spa'!$Q$93</definedName>
    <definedName name="σππ5" localSheetId="3">'[3]ΑΛΛΕΣ ΠΗΓΕΣ spa'!$Q$93</definedName>
    <definedName name="σππ5" localSheetId="2">'[3]ΑΛΛΕΣ ΠΗΓΕΣ spa'!$Q$93</definedName>
    <definedName name="σππ5" localSheetId="18">'[3]ΑΛΛΕΣ ΠΗΓΕΣ spa'!$Q$93</definedName>
    <definedName name="σππ5" localSheetId="17">'[3]ΑΛΛΕΣ ΠΗΓΕΣ spa'!$Q$93</definedName>
    <definedName name="σππ5">'[3]ΑΛΛΕΣ ΠΗΓΕΣ spa'!$Q$93</definedName>
    <definedName name="ΣΣΠ1" localSheetId="19">'[6]ΑΛΛΕΣ ΠΗΓΕΣ spa'!#REF!</definedName>
    <definedName name="ΣΣΠ1" localSheetId="4">'[6]ΑΛΛΕΣ ΠΗΓΕΣ spa'!#REF!</definedName>
    <definedName name="ΣΣΠ1" localSheetId="3">'[6]ΑΛΛΕΣ ΠΗΓΕΣ spa'!#REF!</definedName>
    <definedName name="ΣΣΠ1" localSheetId="9">'[6]ΑΛΛΕΣ ΠΗΓΕΣ spa'!#REF!</definedName>
    <definedName name="ΣΣΠ1" localSheetId="2">'[6]ΑΛΛΕΣ ΠΗΓΕΣ spa'!#REF!</definedName>
    <definedName name="ΣΣΠ1" localSheetId="10">'[6]ΑΛΛΕΣ ΠΗΓΕΣ spa'!#REF!</definedName>
    <definedName name="ΣΣΠ1" localSheetId="18">'[6]ΑΛΛΕΣ ΠΗΓΕΣ spa'!#REF!</definedName>
    <definedName name="ΣΣΠ1" localSheetId="17">'[6]ΑΛΛΕΣ ΠΗΓΕΣ spa'!#REF!</definedName>
    <definedName name="ΣΣΠ1">'[6]ΑΛΛΕΣ ΠΗΓΕΣ spa'!#REF!</definedName>
    <definedName name="ΣΣΠ10" localSheetId="19">'[6]ΑΛΛΕΣ ΠΗΓΕΣ spa'!#REF!</definedName>
    <definedName name="ΣΣΠ10" localSheetId="4">'[6]ΑΛΛΕΣ ΠΗΓΕΣ spa'!#REF!</definedName>
    <definedName name="ΣΣΠ10" localSheetId="3">'[6]ΑΛΛΕΣ ΠΗΓΕΣ spa'!#REF!</definedName>
    <definedName name="ΣΣΠ10" localSheetId="9">'[6]ΑΛΛΕΣ ΠΗΓΕΣ spa'!#REF!</definedName>
    <definedName name="ΣΣΠ10" localSheetId="2">'[6]ΑΛΛΕΣ ΠΗΓΕΣ spa'!#REF!</definedName>
    <definedName name="ΣΣΠ10" localSheetId="10">'[6]ΑΛΛΕΣ ΠΗΓΕΣ spa'!#REF!</definedName>
    <definedName name="ΣΣΠ10" localSheetId="18">'[6]ΑΛΛΕΣ ΠΗΓΕΣ spa'!#REF!</definedName>
    <definedName name="ΣΣΠ10" localSheetId="17">'[6]ΑΛΛΕΣ ΠΗΓΕΣ spa'!#REF!</definedName>
    <definedName name="ΣΣΠ10">'[6]ΑΛΛΕΣ ΠΗΓΕΣ spa'!#REF!</definedName>
    <definedName name="ΣΣΠ11" localSheetId="19">'[6]ΑΛΛΕΣ ΠΗΓΕΣ spa'!#REF!</definedName>
    <definedName name="ΣΣΠ11" localSheetId="4">'[6]ΑΛΛΕΣ ΠΗΓΕΣ spa'!#REF!</definedName>
    <definedName name="ΣΣΠ11" localSheetId="3">'[6]ΑΛΛΕΣ ΠΗΓΕΣ spa'!#REF!</definedName>
    <definedName name="ΣΣΠ11" localSheetId="9">'[6]ΑΛΛΕΣ ΠΗΓΕΣ spa'!#REF!</definedName>
    <definedName name="ΣΣΠ11" localSheetId="2">'[6]ΑΛΛΕΣ ΠΗΓΕΣ spa'!#REF!</definedName>
    <definedName name="ΣΣΠ11" localSheetId="10">'[6]ΑΛΛΕΣ ΠΗΓΕΣ spa'!#REF!</definedName>
    <definedName name="ΣΣΠ11" localSheetId="18">'[6]ΑΛΛΕΣ ΠΗΓΕΣ spa'!#REF!</definedName>
    <definedName name="ΣΣΠ11" localSheetId="17">'[6]ΑΛΛΕΣ ΠΗΓΕΣ spa'!#REF!</definedName>
    <definedName name="ΣΣΠ11">'[6]ΑΛΛΕΣ ΠΗΓΕΣ spa'!#REF!</definedName>
    <definedName name="ΣΣΠ12" localSheetId="19">'[6]ΑΛΛΕΣ ΠΗΓΕΣ spa'!#REF!</definedName>
    <definedName name="ΣΣΠ12" localSheetId="4">'[6]ΑΛΛΕΣ ΠΗΓΕΣ spa'!#REF!</definedName>
    <definedName name="ΣΣΠ12" localSheetId="3">'[6]ΑΛΛΕΣ ΠΗΓΕΣ spa'!#REF!</definedName>
    <definedName name="ΣΣΠ12" localSheetId="9">'[6]ΑΛΛΕΣ ΠΗΓΕΣ spa'!#REF!</definedName>
    <definedName name="ΣΣΠ12" localSheetId="2">'[6]ΑΛΛΕΣ ΠΗΓΕΣ spa'!#REF!</definedName>
    <definedName name="ΣΣΠ12" localSheetId="10">'[6]ΑΛΛΕΣ ΠΗΓΕΣ spa'!#REF!</definedName>
    <definedName name="ΣΣΠ12" localSheetId="18">'[6]ΑΛΛΕΣ ΠΗΓΕΣ spa'!#REF!</definedName>
    <definedName name="ΣΣΠ12" localSheetId="17">'[6]ΑΛΛΕΣ ΠΗΓΕΣ spa'!#REF!</definedName>
    <definedName name="ΣΣΠ12">'[6]ΑΛΛΕΣ ΠΗΓΕΣ spa'!#REF!</definedName>
    <definedName name="ΣΣΠ2" localSheetId="19">'[6]ΑΛΛΕΣ ΠΗΓΕΣ spa'!#REF!</definedName>
    <definedName name="ΣΣΠ2" localSheetId="4">'[6]ΑΛΛΕΣ ΠΗΓΕΣ spa'!#REF!</definedName>
    <definedName name="ΣΣΠ2" localSheetId="3">'[6]ΑΛΛΕΣ ΠΗΓΕΣ spa'!#REF!</definedName>
    <definedName name="ΣΣΠ2" localSheetId="9">'[6]ΑΛΛΕΣ ΠΗΓΕΣ spa'!#REF!</definedName>
    <definedName name="ΣΣΠ2" localSheetId="2">'[6]ΑΛΛΕΣ ΠΗΓΕΣ spa'!#REF!</definedName>
    <definedName name="ΣΣΠ2" localSheetId="10">'[6]ΑΛΛΕΣ ΠΗΓΕΣ spa'!#REF!</definedName>
    <definedName name="ΣΣΠ2" localSheetId="18">'[6]ΑΛΛΕΣ ΠΗΓΕΣ spa'!#REF!</definedName>
    <definedName name="ΣΣΠ2" localSheetId="17">'[6]ΑΛΛΕΣ ΠΗΓΕΣ spa'!#REF!</definedName>
    <definedName name="ΣΣΠ2">'[6]ΑΛΛΕΣ ΠΗΓΕΣ spa'!#REF!</definedName>
    <definedName name="ΣΣΠ3" localSheetId="19">'[6]ΑΛΛΕΣ ΠΗΓΕΣ spa'!#REF!</definedName>
    <definedName name="ΣΣΠ3" localSheetId="4">'[6]ΑΛΛΕΣ ΠΗΓΕΣ spa'!#REF!</definedName>
    <definedName name="ΣΣΠ3" localSheetId="3">'[6]ΑΛΛΕΣ ΠΗΓΕΣ spa'!#REF!</definedName>
    <definedName name="ΣΣΠ3" localSheetId="9">'[6]ΑΛΛΕΣ ΠΗΓΕΣ spa'!#REF!</definedName>
    <definedName name="ΣΣΠ3" localSheetId="2">'[6]ΑΛΛΕΣ ΠΗΓΕΣ spa'!#REF!</definedName>
    <definedName name="ΣΣΠ3" localSheetId="10">'[6]ΑΛΛΕΣ ΠΗΓΕΣ spa'!#REF!</definedName>
    <definedName name="ΣΣΠ3" localSheetId="18">'[6]ΑΛΛΕΣ ΠΗΓΕΣ spa'!#REF!</definedName>
    <definedName name="ΣΣΠ3" localSheetId="17">'[6]ΑΛΛΕΣ ΠΗΓΕΣ spa'!#REF!</definedName>
    <definedName name="ΣΣΠ3">'[6]ΑΛΛΕΣ ΠΗΓΕΣ spa'!#REF!</definedName>
    <definedName name="ΣΣΠ4" localSheetId="19">'[6]ΑΛΛΕΣ ΠΗΓΕΣ spa'!#REF!</definedName>
    <definedName name="ΣΣΠ4" localSheetId="4">'[6]ΑΛΛΕΣ ΠΗΓΕΣ spa'!#REF!</definedName>
    <definedName name="ΣΣΠ4" localSheetId="3">'[6]ΑΛΛΕΣ ΠΗΓΕΣ spa'!#REF!</definedName>
    <definedName name="ΣΣΠ4" localSheetId="9">'[6]ΑΛΛΕΣ ΠΗΓΕΣ spa'!#REF!</definedName>
    <definedName name="ΣΣΠ4" localSheetId="2">'[6]ΑΛΛΕΣ ΠΗΓΕΣ spa'!#REF!</definedName>
    <definedName name="ΣΣΠ4" localSheetId="10">'[6]ΑΛΛΕΣ ΠΗΓΕΣ spa'!#REF!</definedName>
    <definedName name="ΣΣΠ4" localSheetId="18">'[6]ΑΛΛΕΣ ΠΗΓΕΣ spa'!#REF!</definedName>
    <definedName name="ΣΣΠ4" localSheetId="17">'[6]ΑΛΛΕΣ ΠΗΓΕΣ spa'!#REF!</definedName>
    <definedName name="ΣΣΠ4">'[6]ΑΛΛΕΣ ΠΗΓΕΣ spa'!#REF!</definedName>
    <definedName name="ΣΣΠ5" localSheetId="19">'[6]ΑΛΛΕΣ ΠΗΓΕΣ spa'!#REF!</definedName>
    <definedName name="ΣΣΠ5" localSheetId="4">'[6]ΑΛΛΕΣ ΠΗΓΕΣ spa'!#REF!</definedName>
    <definedName name="ΣΣΠ5" localSheetId="3">'[6]ΑΛΛΕΣ ΠΗΓΕΣ spa'!#REF!</definedName>
    <definedName name="ΣΣΠ5" localSheetId="9">'[6]ΑΛΛΕΣ ΠΗΓΕΣ spa'!#REF!</definedName>
    <definedName name="ΣΣΠ5" localSheetId="2">'[6]ΑΛΛΕΣ ΠΗΓΕΣ spa'!#REF!</definedName>
    <definedName name="ΣΣΠ5" localSheetId="10">'[6]ΑΛΛΕΣ ΠΗΓΕΣ spa'!#REF!</definedName>
    <definedName name="ΣΣΠ5" localSheetId="18">'[6]ΑΛΛΕΣ ΠΗΓΕΣ spa'!#REF!</definedName>
    <definedName name="ΣΣΠ5" localSheetId="17">'[6]ΑΛΛΕΣ ΠΗΓΕΣ spa'!#REF!</definedName>
    <definedName name="ΣΣΠ5">'[6]ΑΛΛΕΣ ΠΗΓΕΣ spa'!#REF!</definedName>
    <definedName name="ΣΣΠ6" localSheetId="19">'[6]ΑΛΛΕΣ ΠΗΓΕΣ spa'!#REF!</definedName>
    <definedName name="ΣΣΠ6" localSheetId="4">'[6]ΑΛΛΕΣ ΠΗΓΕΣ spa'!#REF!</definedName>
    <definedName name="ΣΣΠ6" localSheetId="3">'[6]ΑΛΛΕΣ ΠΗΓΕΣ spa'!#REF!</definedName>
    <definedName name="ΣΣΠ6" localSheetId="9">'[6]ΑΛΛΕΣ ΠΗΓΕΣ spa'!#REF!</definedName>
    <definedName name="ΣΣΠ6" localSheetId="2">'[6]ΑΛΛΕΣ ΠΗΓΕΣ spa'!#REF!</definedName>
    <definedName name="ΣΣΠ6" localSheetId="10">'[6]ΑΛΛΕΣ ΠΗΓΕΣ spa'!#REF!</definedName>
    <definedName name="ΣΣΠ6" localSheetId="18">'[6]ΑΛΛΕΣ ΠΗΓΕΣ spa'!#REF!</definedName>
    <definedName name="ΣΣΠ6" localSheetId="17">'[6]ΑΛΛΕΣ ΠΗΓΕΣ spa'!#REF!</definedName>
    <definedName name="ΣΣΠ6">'[6]ΑΛΛΕΣ ΠΗΓΕΣ spa'!#REF!</definedName>
    <definedName name="ΣΣΠ7" localSheetId="19">'[6]ΑΛΛΕΣ ΠΗΓΕΣ spa'!#REF!</definedName>
    <definedName name="ΣΣΠ7" localSheetId="4">'[6]ΑΛΛΕΣ ΠΗΓΕΣ spa'!#REF!</definedName>
    <definedName name="ΣΣΠ7" localSheetId="3">'[6]ΑΛΛΕΣ ΠΗΓΕΣ spa'!#REF!</definedName>
    <definedName name="ΣΣΠ7" localSheetId="9">'[6]ΑΛΛΕΣ ΠΗΓΕΣ spa'!#REF!</definedName>
    <definedName name="ΣΣΠ7" localSheetId="2">'[6]ΑΛΛΕΣ ΠΗΓΕΣ spa'!#REF!</definedName>
    <definedName name="ΣΣΠ7" localSheetId="10">'[6]ΑΛΛΕΣ ΠΗΓΕΣ spa'!#REF!</definedName>
    <definedName name="ΣΣΠ7" localSheetId="18">'[6]ΑΛΛΕΣ ΠΗΓΕΣ spa'!#REF!</definedName>
    <definedName name="ΣΣΠ7" localSheetId="17">'[6]ΑΛΛΕΣ ΠΗΓΕΣ spa'!#REF!</definedName>
    <definedName name="ΣΣΠ7">'[6]ΑΛΛΕΣ ΠΗΓΕΣ spa'!#REF!</definedName>
    <definedName name="ΣΣΠ8" localSheetId="19">'[6]ΑΛΛΕΣ ΠΗΓΕΣ spa'!#REF!</definedName>
    <definedName name="ΣΣΠ8" localSheetId="4">'[6]ΑΛΛΕΣ ΠΗΓΕΣ spa'!#REF!</definedName>
    <definedName name="ΣΣΠ8" localSheetId="3">'[6]ΑΛΛΕΣ ΠΗΓΕΣ spa'!#REF!</definedName>
    <definedName name="ΣΣΠ8" localSheetId="9">'[6]ΑΛΛΕΣ ΠΗΓΕΣ spa'!#REF!</definedName>
    <definedName name="ΣΣΠ8" localSheetId="2">'[6]ΑΛΛΕΣ ΠΗΓΕΣ spa'!#REF!</definedName>
    <definedName name="ΣΣΠ8" localSheetId="10">'[6]ΑΛΛΕΣ ΠΗΓΕΣ spa'!#REF!</definedName>
    <definedName name="ΣΣΠ8" localSheetId="18">'[6]ΑΛΛΕΣ ΠΗΓΕΣ spa'!#REF!</definedName>
    <definedName name="ΣΣΠ8" localSheetId="17">'[6]ΑΛΛΕΣ ΠΗΓΕΣ spa'!#REF!</definedName>
    <definedName name="ΣΣΠ8">'[6]ΑΛΛΕΣ ΠΗΓΕΣ spa'!#REF!</definedName>
    <definedName name="ΣΣΠ9" localSheetId="19">'[6]ΑΛΛΕΣ ΠΗΓΕΣ spa'!#REF!</definedName>
    <definedName name="ΣΣΠ9" localSheetId="4">'[6]ΑΛΛΕΣ ΠΗΓΕΣ spa'!#REF!</definedName>
    <definedName name="ΣΣΠ9" localSheetId="3">'[6]ΑΛΛΕΣ ΠΗΓΕΣ spa'!#REF!</definedName>
    <definedName name="ΣΣΠ9" localSheetId="9">'[6]ΑΛΛΕΣ ΠΗΓΕΣ spa'!#REF!</definedName>
    <definedName name="ΣΣΠ9" localSheetId="2">'[6]ΑΛΛΕΣ ΠΗΓΕΣ spa'!#REF!</definedName>
    <definedName name="ΣΣΠ9" localSheetId="10">'[6]ΑΛΛΕΣ ΠΗΓΕΣ spa'!#REF!</definedName>
    <definedName name="ΣΣΠ9" localSheetId="18">'[6]ΑΛΛΕΣ ΠΗΓΕΣ spa'!#REF!</definedName>
    <definedName name="ΣΣΠ9" localSheetId="17">'[6]ΑΛΛΕΣ ΠΗΓΕΣ spa'!#REF!</definedName>
    <definedName name="ΣΣΠ9">'[6]ΑΛΛΕΣ ΠΗΓΕΣ spa'!#REF!</definedName>
    <definedName name="στοχσυν1" localSheetId="4">'[6]ΠΛΗΡΟΤΗΤ- ΔΥΝΑΜ - ΣΥΝΕΔΡ'!$B$92</definedName>
    <definedName name="στοχσυν1" localSheetId="3">'[6]ΠΛΗΡΟΤΗΤ- ΔΥΝΑΜ - ΣΥΝΕΔΡ'!$B$92</definedName>
    <definedName name="στοχσυν1" localSheetId="2">'[6]ΠΛΗΡΟΤΗΤ- ΔΥΝΑΜ - ΣΥΝΕΔΡ'!$B$92</definedName>
    <definedName name="στοχσυν1" localSheetId="18">'[6]ΠΛΗΡΟΤΗΤ- ΔΥΝΑΜ - ΣΥΝΕΔΡ'!$B$92</definedName>
    <definedName name="στοχσυν1" localSheetId="17">'[6]ΠΛΗΡΟΤΗΤ- ΔΥΝΑΜ - ΣΥΝΕΔΡ'!$B$92</definedName>
    <definedName name="στοχσυν1">'[6]ΠΛΗΡΟΤΗΤ- ΔΥΝΑΜ - ΣΥΝΕΔΡ'!$B$92</definedName>
    <definedName name="στοχσυν2" localSheetId="4">'[6]ΠΛΗΡΟΤΗΤ- ΔΥΝΑΜ - ΣΥΝΕΔΡ'!$C$92</definedName>
    <definedName name="στοχσυν2" localSheetId="3">'[6]ΠΛΗΡΟΤΗΤ- ΔΥΝΑΜ - ΣΥΝΕΔΡ'!$C$92</definedName>
    <definedName name="στοχσυν2" localSheetId="2">'[6]ΠΛΗΡΟΤΗΤ- ΔΥΝΑΜ - ΣΥΝΕΔΡ'!$C$92</definedName>
    <definedName name="στοχσυν2" localSheetId="18">'[6]ΠΛΗΡΟΤΗΤ- ΔΥΝΑΜ - ΣΥΝΕΔΡ'!$C$92</definedName>
    <definedName name="στοχσυν2" localSheetId="17">'[6]ΠΛΗΡΟΤΗΤ- ΔΥΝΑΜ - ΣΥΝΕΔΡ'!$C$92</definedName>
    <definedName name="στοχσυν2">'[6]ΠΛΗΡΟΤΗΤ- ΔΥΝΑΜ - ΣΥΝΕΔΡ'!$C$92</definedName>
    <definedName name="στοχσυν3" localSheetId="4">'[6]ΠΛΗΡΟΤΗΤ- ΔΥΝΑΜ - ΣΥΝΕΔΡ'!$D$92</definedName>
    <definedName name="στοχσυν3" localSheetId="3">'[6]ΠΛΗΡΟΤΗΤ- ΔΥΝΑΜ - ΣΥΝΕΔΡ'!$D$92</definedName>
    <definedName name="στοχσυν3" localSheetId="2">'[6]ΠΛΗΡΟΤΗΤ- ΔΥΝΑΜ - ΣΥΝΕΔΡ'!$D$92</definedName>
    <definedName name="στοχσυν3" localSheetId="18">'[6]ΠΛΗΡΟΤΗΤ- ΔΥΝΑΜ - ΣΥΝΕΔΡ'!$D$92</definedName>
    <definedName name="στοχσυν3" localSheetId="17">'[6]ΠΛΗΡΟΤΗΤ- ΔΥΝΑΜ - ΣΥΝΕΔΡ'!$D$92</definedName>
    <definedName name="στοχσυν3">'[6]ΠΛΗΡΟΤΗΤ- ΔΥΝΑΜ - ΣΥΝΕΔΡ'!$D$92</definedName>
    <definedName name="στοχσυν4" localSheetId="4">'[6]ΠΛΗΡΟΤΗΤ- ΔΥΝΑΜ - ΣΥΝΕΔΡ'!$E$92</definedName>
    <definedName name="στοχσυν4" localSheetId="3">'[6]ΠΛΗΡΟΤΗΤ- ΔΥΝΑΜ - ΣΥΝΕΔΡ'!$E$92</definedName>
    <definedName name="στοχσυν4" localSheetId="2">'[6]ΠΛΗΡΟΤΗΤ- ΔΥΝΑΜ - ΣΥΝΕΔΡ'!$E$92</definedName>
    <definedName name="στοχσυν4" localSheetId="18">'[6]ΠΛΗΡΟΤΗΤ- ΔΥΝΑΜ - ΣΥΝΕΔΡ'!$E$92</definedName>
    <definedName name="στοχσυν4" localSheetId="17">'[6]ΠΛΗΡΟΤΗΤ- ΔΥΝΑΜ - ΣΥΝΕΔΡ'!$E$92</definedName>
    <definedName name="στοχσυν4">'[6]ΠΛΗΡΟΤΗΤ- ΔΥΝΑΜ - ΣΥΝΕΔΡ'!$E$92</definedName>
    <definedName name="στοχσυν5" localSheetId="4">'[6]ΠΛΗΡΟΤΗΤ- ΔΥΝΑΜ - ΣΥΝΕΔΡ'!$F$92</definedName>
    <definedName name="στοχσυν5" localSheetId="3">'[6]ΠΛΗΡΟΤΗΤ- ΔΥΝΑΜ - ΣΥΝΕΔΡ'!$F$92</definedName>
    <definedName name="στοχσυν5" localSheetId="2">'[6]ΠΛΗΡΟΤΗΤ- ΔΥΝΑΜ - ΣΥΝΕΔΡ'!$F$92</definedName>
    <definedName name="στοχσυν5" localSheetId="18">'[6]ΠΛΗΡΟΤΗΤ- ΔΥΝΑΜ - ΣΥΝΕΔΡ'!$F$92</definedName>
    <definedName name="στοχσυν5" localSheetId="17">'[6]ΠΛΗΡΟΤΗΤ- ΔΥΝΑΜ - ΣΥΝΕΔΡ'!$F$92</definedName>
    <definedName name="στοχσυν5">'[6]ΠΛΗΡΟΤΗΤ- ΔΥΝΑΜ - ΣΥΝΕΔΡ'!$F$92</definedName>
    <definedName name="συ" localSheetId="4">'[2]σελ.8 '!$L$25</definedName>
    <definedName name="συ" localSheetId="3">'[2]σελ.8 '!$L$25</definedName>
    <definedName name="συ" localSheetId="2">'[2]σελ.8 '!$L$25</definedName>
    <definedName name="συ" localSheetId="18">'[2]σελ.8 '!$L$25</definedName>
    <definedName name="συ" localSheetId="17">'[2]σελ.8 '!$L$25</definedName>
    <definedName name="συ">'[2]σελ.8 '!$L$25</definedName>
    <definedName name="συνεργ" localSheetId="4">'[2]σελ 1,2,3,4,5,6,7,9,10,11'!$L$304</definedName>
    <definedName name="συνεργ" localSheetId="3">'[2]σελ 1,2,3,4,5,6,7,9,10,11'!$L$304</definedName>
    <definedName name="συνεργ" localSheetId="2">'[2]σελ 1,2,3,4,5,6,7,9,10,11'!$L$304</definedName>
    <definedName name="συνεργ" localSheetId="18">'[2]σελ 1,2,3,4,5,6,7,9,10,11'!$L$304</definedName>
    <definedName name="συνεργ" localSheetId="17">'[2]σελ 1,2,3,4,5,6,7,9,10,11'!$L$304</definedName>
    <definedName name="συνεργ">'[2]σελ 1,2,3,4,5,6,7,9,10,11'!$L$304</definedName>
    <definedName name="συνμην" localSheetId="4">'[2]σελ 1,2,3,4,5,6,7,9,10,11'!$O$304</definedName>
    <definedName name="συνμην" localSheetId="3">'[2]σελ 1,2,3,4,5,6,7,9,10,11'!$O$304</definedName>
    <definedName name="συνμην" localSheetId="2">'[2]σελ 1,2,3,4,5,6,7,9,10,11'!$O$304</definedName>
    <definedName name="συνμην" localSheetId="18">'[2]σελ 1,2,3,4,5,6,7,9,10,11'!$O$304</definedName>
    <definedName name="συνμην" localSheetId="17">'[2]σελ 1,2,3,4,5,6,7,9,10,11'!$O$304</definedName>
    <definedName name="συνμην">'[2]σελ 1,2,3,4,5,6,7,9,10,11'!$O$304</definedName>
    <definedName name="τ" localSheetId="4">'[2]ΔΙΑΝΟΜΗ ΚΕΡΔΩΝ'!$A$3</definedName>
    <definedName name="τ" localSheetId="3">'[2]ΔΙΑΝΟΜΗ ΚΕΡΔΩΝ'!$A$3</definedName>
    <definedName name="τ" localSheetId="2">'[2]ΔΙΑΝΟΜΗ ΚΕΡΔΩΝ'!$A$3</definedName>
    <definedName name="τ" localSheetId="18">'[2]ΔΙΑΝΟΜΗ ΚΕΡΔΩΝ'!$A$3</definedName>
    <definedName name="τ" localSheetId="17">'[2]ΔΙΑΝΟΜΗ ΚΕΡΔΩΝ'!$A$3</definedName>
    <definedName name="τ">'[2]ΔΙΑΝΟΜΗ ΚΕΡΔΩΝ'!$A$3</definedName>
    <definedName name="τ1" localSheetId="4">[2]δανειο!$H$75</definedName>
    <definedName name="τ1" localSheetId="3">[2]δανειο!$H$75</definedName>
    <definedName name="τ1" localSheetId="2">[2]δανειο!$H$75</definedName>
    <definedName name="τ1" localSheetId="18">[2]δανειο!$H$75</definedName>
    <definedName name="τ1" localSheetId="17">[2]δανειο!$H$75</definedName>
    <definedName name="τ1">[2]δανειο!$H$75</definedName>
    <definedName name="τ2" localSheetId="4">[2]δανειο!$H$76</definedName>
    <definedName name="τ2" localSheetId="3">[2]δανειο!$H$76</definedName>
    <definedName name="τ2" localSheetId="2">[2]δανειο!$H$76</definedName>
    <definedName name="τ2" localSheetId="18">[2]δανειο!$H$76</definedName>
    <definedName name="τ2" localSheetId="17">[2]δανειο!$H$76</definedName>
    <definedName name="τ2">[2]δανειο!$H$76</definedName>
    <definedName name="τ3" localSheetId="4">[2]δανειο!$H$77</definedName>
    <definedName name="τ3" localSheetId="3">[2]δανειο!$H$77</definedName>
    <definedName name="τ3" localSheetId="2">[2]δανειο!$H$77</definedName>
    <definedName name="τ3" localSheetId="18">[2]δανειο!$H$77</definedName>
    <definedName name="τ3" localSheetId="17">[2]δανειο!$H$77</definedName>
    <definedName name="τ3">[2]δανειο!$H$77</definedName>
    <definedName name="τ4" localSheetId="4">[2]δανειο!$H$78</definedName>
    <definedName name="τ4" localSheetId="3">[2]δανειο!$H$78</definedName>
    <definedName name="τ4" localSheetId="2">[2]δανειο!$H$78</definedName>
    <definedName name="τ4" localSheetId="18">[2]δανειο!$H$78</definedName>
    <definedName name="τ4" localSheetId="17">[2]δανειο!$H$78</definedName>
    <definedName name="τ4">[2]δανειο!$H$78</definedName>
    <definedName name="τ5" localSheetId="4">[2]δανειο!$H$79</definedName>
    <definedName name="τ5" localSheetId="3">[2]δανειο!$H$79</definedName>
    <definedName name="τ5" localSheetId="2">[2]δανειο!$H$79</definedName>
    <definedName name="τ5" localSheetId="18">[2]δανειο!$H$79</definedName>
    <definedName name="τ5" localSheetId="17">[2]δανειο!$H$79</definedName>
    <definedName name="τ5">[2]δανειο!$H$79</definedName>
    <definedName name="τακτ">#REF!</definedName>
    <definedName name="τοκακεπ1" localSheetId="4">'[2]ΚΕΦ ΚΙΝ'!$B$24</definedName>
    <definedName name="τοκακεπ1" localSheetId="3">'[2]ΚΕΦ ΚΙΝ'!$B$24</definedName>
    <definedName name="τοκακεπ1" localSheetId="2">'[2]ΚΕΦ ΚΙΝ'!$B$24</definedName>
    <definedName name="τοκακεπ1" localSheetId="18">'[2]ΚΕΦ ΚΙΝ'!$B$24</definedName>
    <definedName name="τοκακεπ1" localSheetId="17">'[2]ΚΕΦ ΚΙΝ'!$B$24</definedName>
    <definedName name="τοκακεπ1">'[2]ΚΕΦ ΚΙΝ'!$B$24</definedName>
    <definedName name="τοκακεπ2" localSheetId="4">'[2]ΚΕΦ ΚΙΝ'!$B$25</definedName>
    <definedName name="τοκακεπ2" localSheetId="3">'[2]ΚΕΦ ΚΙΝ'!$B$25</definedName>
    <definedName name="τοκακεπ2" localSheetId="2">'[2]ΚΕΦ ΚΙΝ'!$B$25</definedName>
    <definedName name="τοκακεπ2" localSheetId="18">'[2]ΚΕΦ ΚΙΝ'!$B$25</definedName>
    <definedName name="τοκακεπ2" localSheetId="17">'[2]ΚΕΦ ΚΙΝ'!$B$25</definedName>
    <definedName name="τοκακεπ2">'[2]ΚΕΦ ΚΙΝ'!$B$25</definedName>
    <definedName name="τοκακεπ3" localSheetId="4">'[2]ΚΕΦ ΚΙΝ'!$B$26</definedName>
    <definedName name="τοκακεπ3" localSheetId="3">'[2]ΚΕΦ ΚΙΝ'!$B$26</definedName>
    <definedName name="τοκακεπ3" localSheetId="2">'[2]ΚΕΦ ΚΙΝ'!$B$26</definedName>
    <definedName name="τοκακεπ3" localSheetId="18">'[2]ΚΕΦ ΚΙΝ'!$B$26</definedName>
    <definedName name="τοκακεπ3" localSheetId="17">'[2]ΚΕΦ ΚΙΝ'!$B$26</definedName>
    <definedName name="τοκακεπ3">'[2]ΚΕΦ ΚΙΝ'!$B$26</definedName>
    <definedName name="ΤΠΧ" localSheetId="4">[2]δανειο!$E$17</definedName>
    <definedName name="ΤΠΧ" localSheetId="3">[2]δανειο!$E$17</definedName>
    <definedName name="ΤΠΧ" localSheetId="2">[2]δανειο!$E$17</definedName>
    <definedName name="ΤΠΧ" localSheetId="18">[2]δανειο!$E$17</definedName>
    <definedName name="ΤΠΧ" localSheetId="17">[2]δανειο!$E$17</definedName>
    <definedName name="ΤΠΧ">[2]δανειο!$E$17</definedName>
    <definedName name="φγ" localSheetId="4">'[3]ΣΥΝΟΛΙΚΟΣ ΠΙΝΑΚΑΣ ΕΣΟΔΩΝ'!$G$18</definedName>
    <definedName name="φγ" localSheetId="3">'[3]ΣΥΝΟΛΙΚΟΣ ΠΙΝΑΚΑΣ ΕΣΟΔΩΝ'!$G$18</definedName>
    <definedName name="φγ" localSheetId="2">'[3]ΣΥΝΟΛΙΚΟΣ ΠΙΝΑΚΑΣ ΕΣΟΔΩΝ'!$G$18</definedName>
    <definedName name="φγ" localSheetId="18">'[3]ΣΥΝΟΛΙΚΟΣ ΠΙΝΑΚΑΣ ΕΣΟΔΩΝ'!$G$18</definedName>
    <definedName name="φγ" localSheetId="17">'[3]ΣΥΝΟΛΙΚΟΣ ΠΙΝΑΚΑΣ ΕΣΟΔΩΝ'!$G$18</definedName>
    <definedName name="φγ">'[3]ΣΥΝΟΛΙΚΟΣ ΠΙΝΑΚΑΣ ΕΣΟΔΩΝ'!$G$18</definedName>
    <definedName name="φδση" localSheetId="4">'[3]ΣΥΝΟΛΙΚΟΣ ΠΙΝΑΚΑΣ ΕΣΟΔΩΝ'!$F$18</definedName>
    <definedName name="φδση" localSheetId="3">'[3]ΣΥΝΟΛΙΚΟΣ ΠΙΝΑΚΑΣ ΕΣΟΔΩΝ'!$F$18</definedName>
    <definedName name="φδση" localSheetId="2">'[3]ΣΥΝΟΛΙΚΟΣ ΠΙΝΑΚΑΣ ΕΣΟΔΩΝ'!$F$18</definedName>
    <definedName name="φδση" localSheetId="18">'[3]ΣΥΝΟΛΙΚΟΣ ΠΙΝΑΚΑΣ ΕΣΟΔΩΝ'!$F$18</definedName>
    <definedName name="φδση" localSheetId="17">'[3]ΣΥΝΟΛΙΚΟΣ ΠΙΝΑΚΑΣ ΕΣΟΔΩΝ'!$F$18</definedName>
    <definedName name="φδση">'[3]ΣΥΝΟΛΙΚΟΣ ΠΙΝΑΚΑΣ ΕΣΟΔΩΝ'!$F$18</definedName>
    <definedName name="φο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7" l="1"/>
  <c r="F17" i="17" s="1"/>
  <c r="B16" i="17"/>
  <c r="D16" i="17" s="1"/>
  <c r="E30" i="3"/>
  <c r="F30" i="3"/>
  <c r="G30" i="3"/>
  <c r="H30" i="3"/>
  <c r="I30" i="3"/>
  <c r="J30" i="3"/>
  <c r="K30" i="3"/>
  <c r="L30" i="3"/>
  <c r="M30" i="3"/>
  <c r="N30" i="3"/>
  <c r="O30" i="3"/>
  <c r="P30" i="3"/>
  <c r="Q30" i="3"/>
  <c r="R30" i="3"/>
  <c r="D30" i="3"/>
  <c r="E20" i="3"/>
  <c r="E19" i="3"/>
  <c r="E31" i="3" s="1"/>
  <c r="E11" i="3"/>
  <c r="C30" i="3"/>
  <c r="H17" i="17" l="1"/>
  <c r="L17" i="17"/>
  <c r="D17" i="17"/>
  <c r="K17" i="17"/>
  <c r="G17" i="17"/>
  <c r="M16" i="17"/>
  <c r="I16" i="17"/>
  <c r="E16" i="17"/>
  <c r="J16" i="17"/>
  <c r="F16" i="17"/>
  <c r="M17" i="17"/>
  <c r="I17" i="17"/>
  <c r="E17" i="17"/>
  <c r="K16" i="17"/>
  <c r="G16" i="17"/>
  <c r="J17" i="17"/>
  <c r="L16" i="17"/>
  <c r="H16" i="17"/>
  <c r="Q51" i="53" l="1"/>
  <c r="Q50" i="53"/>
  <c r="Q49" i="53"/>
  <c r="Q48" i="53"/>
  <c r="Q47" i="53"/>
  <c r="Q46" i="53"/>
  <c r="Q45" i="53"/>
  <c r="Q44" i="53"/>
  <c r="Q52" i="53" s="1"/>
  <c r="Q43" i="53"/>
  <c r="Q42" i="53"/>
  <c r="Q36" i="53"/>
  <c r="Q35" i="53"/>
  <c r="Q34" i="53"/>
  <c r="Q33" i="53"/>
  <c r="Q32" i="53"/>
  <c r="Q31" i="53"/>
  <c r="Q30" i="53"/>
  <c r="Q29" i="53"/>
  <c r="Q28" i="53"/>
  <c r="Q27" i="53"/>
  <c r="Q37" i="53" s="1"/>
  <c r="Q21" i="53"/>
  <c r="Q20" i="53"/>
  <c r="Q19" i="53"/>
  <c r="Q18" i="53"/>
  <c r="Q17" i="53"/>
  <c r="Q16" i="53"/>
  <c r="Q15" i="53"/>
  <c r="Q14" i="53"/>
  <c r="Q22" i="53" s="1"/>
  <c r="Q13" i="53"/>
  <c r="Q12" i="53"/>
  <c r="D6" i="15"/>
  <c r="D39" i="15" s="1"/>
  <c r="D46" i="15" s="1"/>
  <c r="C18" i="41"/>
  <c r="D18" i="41" s="1"/>
  <c r="E18" i="41" s="1"/>
  <c r="F18" i="41" s="1"/>
  <c r="G18" i="41" s="1"/>
  <c r="H18" i="41" s="1"/>
  <c r="I18" i="41" s="1"/>
  <c r="J18" i="41" s="1"/>
  <c r="K18" i="41" s="1"/>
  <c r="C17" i="41"/>
  <c r="D17" i="41" s="1"/>
  <c r="E17" i="41" s="1"/>
  <c r="F17" i="41" s="1"/>
  <c r="G17" i="41" s="1"/>
  <c r="H17" i="41" s="1"/>
  <c r="I17" i="41" s="1"/>
  <c r="J17" i="41" s="1"/>
  <c r="K17" i="41" s="1"/>
  <c r="C20" i="3"/>
  <c r="C32" i="3" s="1"/>
  <c r="B9" i="17"/>
  <c r="D9" i="17" s="1"/>
  <c r="B8" i="17"/>
  <c r="K9" i="51"/>
  <c r="J9" i="51"/>
  <c r="I9" i="51"/>
  <c r="H9" i="51"/>
  <c r="G9" i="51"/>
  <c r="F9" i="51"/>
  <c r="E9" i="51"/>
  <c r="D9" i="51"/>
  <c r="C9" i="51"/>
  <c r="K5" i="51"/>
  <c r="J5" i="51"/>
  <c r="I5" i="51"/>
  <c r="H5" i="51"/>
  <c r="G5" i="51"/>
  <c r="F5" i="51"/>
  <c r="E5" i="51"/>
  <c r="D5" i="51"/>
  <c r="C5" i="51"/>
  <c r="K3" i="51"/>
  <c r="J3" i="51"/>
  <c r="I3" i="51"/>
  <c r="H3" i="51"/>
  <c r="G3" i="51"/>
  <c r="F3" i="51"/>
  <c r="E3" i="51"/>
  <c r="D3" i="51"/>
  <c r="C3" i="51"/>
  <c r="B9" i="51"/>
  <c r="B5" i="51"/>
  <c r="B3" i="51"/>
  <c r="B7" i="17"/>
  <c r="D7" i="17" s="1"/>
  <c r="I47" i="16"/>
  <c r="R50" i="16"/>
  <c r="K18" i="18" s="1"/>
  <c r="Q50" i="16"/>
  <c r="P50" i="16"/>
  <c r="I18" i="18" s="1"/>
  <c r="O50" i="16"/>
  <c r="H18" i="18" s="1"/>
  <c r="N50" i="16"/>
  <c r="G18" i="18" s="1"/>
  <c r="M50" i="16"/>
  <c r="L50" i="16"/>
  <c r="K50" i="16"/>
  <c r="D18" i="18" s="1"/>
  <c r="J50" i="16"/>
  <c r="C18" i="18" s="1"/>
  <c r="I50" i="16"/>
  <c r="R49" i="16"/>
  <c r="K8" i="51" s="1"/>
  <c r="Q49" i="16"/>
  <c r="J16" i="18" s="1"/>
  <c r="P49" i="16"/>
  <c r="O49" i="16"/>
  <c r="N49" i="16"/>
  <c r="G16" i="18" s="1"/>
  <c r="M49" i="16"/>
  <c r="L49" i="16"/>
  <c r="K49" i="16"/>
  <c r="J49" i="16"/>
  <c r="C8" i="51" s="1"/>
  <c r="I49" i="16"/>
  <c r="I51" i="16" s="1"/>
  <c r="J51" i="16" s="1"/>
  <c r="K51" i="16" s="1"/>
  <c r="L51" i="16" s="1"/>
  <c r="M51" i="16" s="1"/>
  <c r="N51" i="16" s="1"/>
  <c r="O51" i="16" s="1"/>
  <c r="P51" i="16" s="1"/>
  <c r="Q51" i="16" s="1"/>
  <c r="R51" i="16" s="1"/>
  <c r="R48" i="16"/>
  <c r="Q48" i="16"/>
  <c r="P48" i="16"/>
  <c r="I8" i="51" s="1"/>
  <c r="O48" i="16"/>
  <c r="N48" i="16"/>
  <c r="M48" i="16"/>
  <c r="L48" i="16"/>
  <c r="K48" i="16"/>
  <c r="J48" i="16"/>
  <c r="I48" i="16"/>
  <c r="R47" i="16"/>
  <c r="Q47" i="16"/>
  <c r="J8" i="36" s="1"/>
  <c r="P47" i="16"/>
  <c r="O47" i="16"/>
  <c r="H16" i="18" s="1"/>
  <c r="H8" i="51"/>
  <c r="N47" i="16"/>
  <c r="M47" i="16"/>
  <c r="F8" i="51"/>
  <c r="L47" i="16"/>
  <c r="K47" i="16"/>
  <c r="D8" i="36" s="1"/>
  <c r="D8" i="51"/>
  <c r="J47" i="16"/>
  <c r="D12" i="24"/>
  <c r="E12" i="24" s="1"/>
  <c r="F12" i="24" s="1"/>
  <c r="B77" i="15"/>
  <c r="C77" i="15" s="1"/>
  <c r="B76" i="15"/>
  <c r="C76" i="15"/>
  <c r="D76" i="15"/>
  <c r="R19" i="3"/>
  <c r="R20" i="3"/>
  <c r="R32" i="3" s="1"/>
  <c r="Q19" i="3"/>
  <c r="Q20" i="3"/>
  <c r="Q32" i="3" s="1"/>
  <c r="R15" i="3"/>
  <c r="Q15" i="3"/>
  <c r="R11" i="3"/>
  <c r="Q11" i="3"/>
  <c r="P19" i="3"/>
  <c r="P31" i="3" s="1"/>
  <c r="P20" i="3"/>
  <c r="O19" i="3"/>
  <c r="O31" i="3" s="1"/>
  <c r="O20" i="3"/>
  <c r="P15" i="3"/>
  <c r="O15" i="3"/>
  <c r="P11" i="3"/>
  <c r="O11" i="3"/>
  <c r="N19" i="3"/>
  <c r="N20" i="3"/>
  <c r="N32" i="3" s="1"/>
  <c r="M19" i="3"/>
  <c r="M20" i="3"/>
  <c r="M32" i="3" s="1"/>
  <c r="N15" i="3"/>
  <c r="M15" i="3"/>
  <c r="N11" i="3"/>
  <c r="M11" i="3"/>
  <c r="L19" i="3"/>
  <c r="L31" i="3" s="1"/>
  <c r="L20" i="3"/>
  <c r="K19" i="3"/>
  <c r="K31" i="3" s="1"/>
  <c r="K20" i="3"/>
  <c r="K32" i="3" s="1"/>
  <c r="L15" i="3"/>
  <c r="K15" i="3"/>
  <c r="L11" i="3"/>
  <c r="K11" i="3"/>
  <c r="J19" i="3"/>
  <c r="J20" i="3"/>
  <c r="J32" i="3"/>
  <c r="I19" i="3"/>
  <c r="I20" i="3"/>
  <c r="I32" i="3" s="1"/>
  <c r="J15" i="3"/>
  <c r="I15" i="3"/>
  <c r="J11" i="3"/>
  <c r="I11" i="3"/>
  <c r="H19" i="3"/>
  <c r="H31" i="3" s="1"/>
  <c r="H20" i="3"/>
  <c r="H21" i="3" s="1"/>
  <c r="G19" i="3"/>
  <c r="G31" i="3" s="1"/>
  <c r="G33" i="3" s="1"/>
  <c r="G20" i="3"/>
  <c r="G32" i="3" s="1"/>
  <c r="H15" i="3"/>
  <c r="G15" i="3"/>
  <c r="H11" i="3"/>
  <c r="G11" i="3"/>
  <c r="F19" i="3"/>
  <c r="F20" i="3"/>
  <c r="F32" i="3" s="1"/>
  <c r="E32" i="3"/>
  <c r="E33" i="3" s="1"/>
  <c r="F15" i="3"/>
  <c r="E15" i="3"/>
  <c r="F11" i="3"/>
  <c r="B9" i="49"/>
  <c r="C9" i="49"/>
  <c r="D9" i="49"/>
  <c r="H4" i="48"/>
  <c r="K12" i="48" s="1"/>
  <c r="B45" i="48"/>
  <c r="K8" i="48"/>
  <c r="B41" i="48" s="1"/>
  <c r="K10" i="48"/>
  <c r="B43" i="48" s="1"/>
  <c r="K14" i="48"/>
  <c r="B47" i="48" s="1"/>
  <c r="B18" i="48"/>
  <c r="B22" i="48"/>
  <c r="B23" i="48"/>
  <c r="B24" i="48"/>
  <c r="B25" i="48"/>
  <c r="B26" i="48"/>
  <c r="B27" i="48"/>
  <c r="B28" i="48"/>
  <c r="B29" i="48"/>
  <c r="B30" i="48"/>
  <c r="B31" i="48"/>
  <c r="B32" i="48"/>
  <c r="B33" i="48"/>
  <c r="B58" i="48"/>
  <c r="B64" i="48"/>
  <c r="C9" i="46"/>
  <c r="C5" i="47"/>
  <c r="C7" i="47" s="1"/>
  <c r="C3" i="18" s="1"/>
  <c r="D9" i="46"/>
  <c r="E9" i="46"/>
  <c r="E5" i="47" s="1"/>
  <c r="E7" i="47" s="1"/>
  <c r="E3" i="18" s="1"/>
  <c r="F9" i="46"/>
  <c r="F5" i="47"/>
  <c r="F7" i="47" s="1"/>
  <c r="F3" i="18" s="1"/>
  <c r="G9" i="46"/>
  <c r="G5" i="47" s="1"/>
  <c r="G7" i="47" s="1"/>
  <c r="G3" i="18" s="1"/>
  <c r="H9" i="46"/>
  <c r="I9" i="46"/>
  <c r="I5" i="47" s="1"/>
  <c r="I7" i="47" s="1"/>
  <c r="I3" i="18" s="1"/>
  <c r="J9" i="46"/>
  <c r="J5" i="47" s="1"/>
  <c r="J7" i="47" s="1"/>
  <c r="J3" i="18" s="1"/>
  <c r="K9" i="46"/>
  <c r="K5" i="47" s="1"/>
  <c r="K7" i="47" s="1"/>
  <c r="K3" i="18" s="1"/>
  <c r="B9" i="46"/>
  <c r="B5" i="47" s="1"/>
  <c r="C2" i="35"/>
  <c r="D2" i="35"/>
  <c r="E2" i="35"/>
  <c r="F2" i="35"/>
  <c r="G2" i="35"/>
  <c r="H2" i="35"/>
  <c r="I2" i="35"/>
  <c r="J2" i="35"/>
  <c r="K2" i="35"/>
  <c r="B2" i="35"/>
  <c r="C17" i="14"/>
  <c r="D17" i="14"/>
  <c r="E17" i="14"/>
  <c r="F17" i="14"/>
  <c r="G17" i="14"/>
  <c r="G19" i="14" s="1"/>
  <c r="H17" i="14"/>
  <c r="I17" i="14"/>
  <c r="J17" i="14"/>
  <c r="K17" i="14"/>
  <c r="L17" i="14"/>
  <c r="D8" i="14"/>
  <c r="E8" i="14"/>
  <c r="F8" i="14"/>
  <c r="G8" i="14"/>
  <c r="H8" i="14"/>
  <c r="I8" i="14"/>
  <c r="J8" i="14"/>
  <c r="K18" i="19" s="1"/>
  <c r="K19" i="19" s="1"/>
  <c r="K20" i="19" s="1"/>
  <c r="K8" i="14"/>
  <c r="L8" i="14"/>
  <c r="C8" i="14"/>
  <c r="D5" i="47"/>
  <c r="D7" i="47" s="1"/>
  <c r="D3" i="18" s="1"/>
  <c r="H5" i="47"/>
  <c r="H7" i="47" s="1"/>
  <c r="H3" i="18" s="1"/>
  <c r="B7" i="47"/>
  <c r="B3" i="18" s="1"/>
  <c r="B21" i="45"/>
  <c r="B22" i="45"/>
  <c r="B23" i="45"/>
  <c r="B24" i="45"/>
  <c r="B25" i="45"/>
  <c r="B26" i="45"/>
  <c r="B27" i="45"/>
  <c r="B28" i="45"/>
  <c r="B29" i="45"/>
  <c r="B30" i="45"/>
  <c r="B31" i="45"/>
  <c r="B32" i="45"/>
  <c r="Q3" i="45"/>
  <c r="T9" i="45" s="1"/>
  <c r="B42" i="45" s="1"/>
  <c r="V4" i="45"/>
  <c r="B57" i="45"/>
  <c r="B65" i="45"/>
  <c r="C17" i="45"/>
  <c r="D17" i="45"/>
  <c r="E17" i="45"/>
  <c r="F17" i="45"/>
  <c r="G17" i="45"/>
  <c r="H17" i="45"/>
  <c r="I17" i="45"/>
  <c r="J17" i="45"/>
  <c r="K17" i="45"/>
  <c r="B17" i="45"/>
  <c r="Z4" i="45"/>
  <c r="AA4" i="45"/>
  <c r="I37" i="45" s="1"/>
  <c r="Y5" i="45"/>
  <c r="G38" i="45" s="1"/>
  <c r="AA5" i="45"/>
  <c r="I38" i="45" s="1"/>
  <c r="V6" i="45"/>
  <c r="D39" i="45" s="1"/>
  <c r="Y6" i="45"/>
  <c r="W7" i="45"/>
  <c r="Z7" i="45"/>
  <c r="H40" i="45" s="1"/>
  <c r="U8" i="45"/>
  <c r="C41" i="45" s="1"/>
  <c r="X8" i="45"/>
  <c r="F41" i="45" s="1"/>
  <c r="AB8" i="45"/>
  <c r="V9" i="45"/>
  <c r="D42" i="45" s="1"/>
  <c r="AA9" i="45"/>
  <c r="I42" i="45" s="1"/>
  <c r="U10" i="45"/>
  <c r="C43" i="45" s="1"/>
  <c r="Z10" i="45"/>
  <c r="H43" i="45" s="1"/>
  <c r="AC10" i="45"/>
  <c r="K43" i="45" s="1"/>
  <c r="Y11" i="45"/>
  <c r="AB11" i="45"/>
  <c r="J44" i="45" s="1"/>
  <c r="X12" i="45"/>
  <c r="AA12" i="45"/>
  <c r="I45" i="45" s="1"/>
  <c r="W13" i="45"/>
  <c r="E46" i="45" s="1"/>
  <c r="Z13" i="45"/>
  <c r="U15" i="45"/>
  <c r="C48" i="45" s="1"/>
  <c r="W15" i="45"/>
  <c r="E48" i="45" s="1"/>
  <c r="AA14" i="45"/>
  <c r="I47" i="45" s="1"/>
  <c r="AC14" i="45"/>
  <c r="AB15" i="45"/>
  <c r="J48" i="45" s="1"/>
  <c r="C21" i="45"/>
  <c r="D21" i="45"/>
  <c r="E21" i="45"/>
  <c r="F21" i="45"/>
  <c r="G21" i="45"/>
  <c r="H21" i="45"/>
  <c r="I21" i="45"/>
  <c r="J21" i="45"/>
  <c r="K21" i="45"/>
  <c r="C22" i="45"/>
  <c r="D22" i="45"/>
  <c r="E22" i="45"/>
  <c r="F22" i="45"/>
  <c r="G22" i="45"/>
  <c r="H22" i="45"/>
  <c r="I22" i="45"/>
  <c r="J22" i="45"/>
  <c r="K22" i="45"/>
  <c r="C23" i="45"/>
  <c r="D23" i="45"/>
  <c r="E23" i="45"/>
  <c r="F23" i="45"/>
  <c r="G23" i="45"/>
  <c r="H23" i="45"/>
  <c r="I23" i="45"/>
  <c r="J23" i="45"/>
  <c r="K23" i="45"/>
  <c r="C24" i="45"/>
  <c r="D24" i="45"/>
  <c r="E24" i="45"/>
  <c r="F24" i="45"/>
  <c r="G24" i="45"/>
  <c r="H24" i="45"/>
  <c r="I24" i="45"/>
  <c r="J24" i="45"/>
  <c r="K24" i="45"/>
  <c r="C25" i="45"/>
  <c r="D25" i="45"/>
  <c r="E25" i="45"/>
  <c r="F25" i="45"/>
  <c r="G25" i="45"/>
  <c r="H25" i="45"/>
  <c r="I25" i="45"/>
  <c r="J25" i="45"/>
  <c r="K25" i="45"/>
  <c r="C26" i="45"/>
  <c r="D26" i="45"/>
  <c r="E26" i="45"/>
  <c r="F26" i="45"/>
  <c r="G26" i="45"/>
  <c r="H26" i="45"/>
  <c r="I26" i="45"/>
  <c r="J26" i="45"/>
  <c r="K26" i="45"/>
  <c r="C27" i="45"/>
  <c r="D27" i="45"/>
  <c r="E27" i="45"/>
  <c r="F27" i="45"/>
  <c r="G27" i="45"/>
  <c r="H27" i="45"/>
  <c r="I27" i="45"/>
  <c r="J27" i="45"/>
  <c r="K27" i="45"/>
  <c r="C28" i="45"/>
  <c r="D28" i="45"/>
  <c r="E28" i="45"/>
  <c r="F28" i="45"/>
  <c r="G28" i="45"/>
  <c r="H28" i="45"/>
  <c r="I28" i="45"/>
  <c r="J28" i="45"/>
  <c r="K28" i="45"/>
  <c r="C29" i="45"/>
  <c r="D29" i="45"/>
  <c r="E29" i="45"/>
  <c r="F29" i="45"/>
  <c r="G29" i="45"/>
  <c r="H29" i="45"/>
  <c r="I29" i="45"/>
  <c r="J29" i="45"/>
  <c r="K29" i="45"/>
  <c r="C30" i="45"/>
  <c r="D30" i="45"/>
  <c r="E30" i="45"/>
  <c r="F30" i="45"/>
  <c r="G30" i="45"/>
  <c r="H30" i="45"/>
  <c r="I30" i="45"/>
  <c r="I31" i="45"/>
  <c r="I32" i="45"/>
  <c r="J30" i="45"/>
  <c r="K30" i="45"/>
  <c r="K31" i="45"/>
  <c r="K32" i="45"/>
  <c r="C31" i="45"/>
  <c r="D31" i="45"/>
  <c r="E31" i="45"/>
  <c r="F31" i="45"/>
  <c r="G31" i="45"/>
  <c r="H31" i="45"/>
  <c r="J31" i="45"/>
  <c r="C32" i="45"/>
  <c r="D32" i="45"/>
  <c r="E32" i="45"/>
  <c r="F32" i="45"/>
  <c r="G32" i="45"/>
  <c r="G39" i="45"/>
  <c r="G44" i="45"/>
  <c r="H32" i="45"/>
  <c r="J32" i="45"/>
  <c r="H37" i="45"/>
  <c r="E40" i="45"/>
  <c r="J41" i="45"/>
  <c r="F45" i="45"/>
  <c r="H46" i="45"/>
  <c r="K47" i="45"/>
  <c r="C57" i="45"/>
  <c r="D57" i="45"/>
  <c r="D65" i="45" s="1"/>
  <c r="E57" i="45"/>
  <c r="E65" i="45" s="1"/>
  <c r="F57" i="45"/>
  <c r="F65" i="45" s="1"/>
  <c r="G57" i="45"/>
  <c r="G65" i="45"/>
  <c r="H57" i="45"/>
  <c r="H65" i="45" s="1"/>
  <c r="I57" i="45"/>
  <c r="I65" i="45"/>
  <c r="J57" i="45"/>
  <c r="J65" i="45" s="1"/>
  <c r="K57" i="45"/>
  <c r="K65" i="45"/>
  <c r="C65" i="45"/>
  <c r="E25" i="14"/>
  <c r="E27" i="14"/>
  <c r="G25" i="14"/>
  <c r="G26" i="14" s="1"/>
  <c r="I25" i="14"/>
  <c r="I27" i="14"/>
  <c r="H4" i="35" s="1"/>
  <c r="K25" i="14"/>
  <c r="K27" i="14" s="1"/>
  <c r="B17" i="18"/>
  <c r="I29" i="17"/>
  <c r="E26" i="14"/>
  <c r="I12" i="16"/>
  <c r="E76" i="15"/>
  <c r="F76" i="15"/>
  <c r="G76" i="15"/>
  <c r="H76" i="15"/>
  <c r="I76" i="15"/>
  <c r="J76" i="15"/>
  <c r="K76" i="15"/>
  <c r="E19" i="14"/>
  <c r="C19" i="3"/>
  <c r="I14" i="16"/>
  <c r="I13" i="16"/>
  <c r="H18" i="19"/>
  <c r="H19" i="19" s="1"/>
  <c r="C17" i="18"/>
  <c r="D17" i="18"/>
  <c r="F17" i="18"/>
  <c r="H17" i="18"/>
  <c r="K9" i="36"/>
  <c r="J9" i="36"/>
  <c r="I9" i="36"/>
  <c r="H9" i="36"/>
  <c r="G9" i="36"/>
  <c r="F9" i="36"/>
  <c r="E9" i="36"/>
  <c r="D9" i="36"/>
  <c r="C9" i="36"/>
  <c r="B9" i="36"/>
  <c r="K5" i="36"/>
  <c r="J5" i="36"/>
  <c r="I5" i="36"/>
  <c r="H5" i="36"/>
  <c r="G5" i="36"/>
  <c r="F5" i="36"/>
  <c r="E5" i="36"/>
  <c r="D5" i="36"/>
  <c r="C5" i="36"/>
  <c r="B5" i="36"/>
  <c r="K3" i="36"/>
  <c r="J3" i="36"/>
  <c r="I3" i="36"/>
  <c r="H3" i="36"/>
  <c r="G3" i="36"/>
  <c r="F3" i="36"/>
  <c r="E3" i="36"/>
  <c r="D3" i="36"/>
  <c r="C3" i="36"/>
  <c r="B3" i="36"/>
  <c r="B18" i="18"/>
  <c r="E17" i="18"/>
  <c r="G17" i="18"/>
  <c r="C15" i="18"/>
  <c r="D15" i="18"/>
  <c r="E15" i="18"/>
  <c r="F15" i="18"/>
  <c r="G15" i="18"/>
  <c r="H15" i="18"/>
  <c r="I15" i="18"/>
  <c r="J15" i="18"/>
  <c r="K15" i="18"/>
  <c r="B15" i="18"/>
  <c r="C13" i="18"/>
  <c r="D13" i="18"/>
  <c r="E13" i="18"/>
  <c r="F13" i="18"/>
  <c r="G13" i="18"/>
  <c r="H13" i="18"/>
  <c r="I13" i="18"/>
  <c r="J13" i="18"/>
  <c r="K13" i="18"/>
  <c r="B13" i="18"/>
  <c r="M29" i="17"/>
  <c r="B15" i="17"/>
  <c r="B18" i="17" s="1"/>
  <c r="B4" i="17"/>
  <c r="E4" i="17" s="1"/>
  <c r="B5" i="17"/>
  <c r="B6" i="17"/>
  <c r="M9" i="17"/>
  <c r="B10" i="17"/>
  <c r="F10" i="17" s="1"/>
  <c r="B11" i="17"/>
  <c r="L29" i="17"/>
  <c r="K29" i="17"/>
  <c r="J29" i="17"/>
  <c r="H29" i="17"/>
  <c r="G29" i="17"/>
  <c r="F29" i="17"/>
  <c r="E29" i="17"/>
  <c r="D29" i="17"/>
  <c r="C8" i="36"/>
  <c r="G8" i="36"/>
  <c r="I8" i="36"/>
  <c r="K8" i="36"/>
  <c r="E18" i="18"/>
  <c r="F18" i="18"/>
  <c r="J18" i="18"/>
  <c r="R24" i="16"/>
  <c r="Q24" i="16"/>
  <c r="P24" i="16"/>
  <c r="O24" i="16"/>
  <c r="N24" i="16"/>
  <c r="M24" i="16"/>
  <c r="L24" i="16"/>
  <c r="K24" i="16"/>
  <c r="J24" i="16"/>
  <c r="I24" i="16"/>
  <c r="R25" i="16"/>
  <c r="Q25" i="16"/>
  <c r="P25" i="16"/>
  <c r="O25" i="16"/>
  <c r="N25" i="16"/>
  <c r="M25" i="16"/>
  <c r="L25" i="16"/>
  <c r="L27" i="16" s="1"/>
  <c r="K25" i="16"/>
  <c r="J25" i="16"/>
  <c r="I25" i="16"/>
  <c r="J13" i="16"/>
  <c r="C4" i="51" s="1"/>
  <c r="K13" i="16"/>
  <c r="D4" i="51" s="1"/>
  <c r="L13" i="16"/>
  <c r="M13" i="16"/>
  <c r="N13" i="16"/>
  <c r="O13" i="16"/>
  <c r="H4" i="51" s="1"/>
  <c r="P13" i="16"/>
  <c r="Q13" i="16"/>
  <c r="R13" i="16"/>
  <c r="R27" i="16" s="1"/>
  <c r="J14" i="16"/>
  <c r="J28" i="16" s="1"/>
  <c r="K14" i="16"/>
  <c r="L14" i="16"/>
  <c r="E2" i="36" s="1"/>
  <c r="M14" i="16"/>
  <c r="N14" i="16"/>
  <c r="G2" i="51" s="1"/>
  <c r="O14" i="16"/>
  <c r="H2" i="51" s="1"/>
  <c r="P14" i="16"/>
  <c r="Q14" i="16"/>
  <c r="R14" i="16"/>
  <c r="K2" i="51" s="1"/>
  <c r="J9" i="16"/>
  <c r="K9" i="16" s="1"/>
  <c r="L9" i="16"/>
  <c r="M9" i="16" s="1"/>
  <c r="N9" i="16"/>
  <c r="O9" i="16" s="1"/>
  <c r="P9" i="16" s="1"/>
  <c r="Q9" i="16" s="1"/>
  <c r="R9" i="16" s="1"/>
  <c r="J6" i="16"/>
  <c r="K6" i="16" s="1"/>
  <c r="L6" i="16" s="1"/>
  <c r="M6" i="16" s="1"/>
  <c r="N6" i="16" s="1"/>
  <c r="O6" i="16" s="1"/>
  <c r="P6" i="16" s="1"/>
  <c r="Q6" i="16"/>
  <c r="R6" i="16" s="1"/>
  <c r="J3" i="16"/>
  <c r="B5" i="19"/>
  <c r="B15" i="19"/>
  <c r="B19" i="19"/>
  <c r="C15" i="19"/>
  <c r="D15" i="19"/>
  <c r="E15" i="19"/>
  <c r="F15" i="19"/>
  <c r="G15" i="19"/>
  <c r="H15" i="19"/>
  <c r="I15" i="19"/>
  <c r="J15" i="19"/>
  <c r="K15" i="19"/>
  <c r="L15" i="19"/>
  <c r="K28" i="16"/>
  <c r="D20" i="3"/>
  <c r="D19" i="3"/>
  <c r="D15" i="3"/>
  <c r="C15" i="3"/>
  <c r="D11" i="3"/>
  <c r="C11" i="3"/>
  <c r="N28" i="16"/>
  <c r="C8" i="19"/>
  <c r="C9" i="19" s="1"/>
  <c r="H2" i="36"/>
  <c r="H4" i="36"/>
  <c r="F8" i="36"/>
  <c r="H8" i="36"/>
  <c r="O27" i="16"/>
  <c r="K27" i="16"/>
  <c r="H12" i="18"/>
  <c r="M21" i="3"/>
  <c r="E8" i="36"/>
  <c r="K16" i="18"/>
  <c r="I16" i="18"/>
  <c r="C16" i="18"/>
  <c r="D16" i="18"/>
  <c r="G12" i="24"/>
  <c r="H12" i="24" s="1"/>
  <c r="I12" i="24" s="1"/>
  <c r="J12" i="24" s="1"/>
  <c r="K12" i="24" s="1"/>
  <c r="L12" i="24" s="1"/>
  <c r="M12" i="24" s="1"/>
  <c r="J6" i="17"/>
  <c r="G7" i="17"/>
  <c r="K7" i="17"/>
  <c r="F9" i="17"/>
  <c r="G9" i="17"/>
  <c r="J9" i="17"/>
  <c r="K9" i="17"/>
  <c r="G11" i="17"/>
  <c r="K11" i="17"/>
  <c r="E15" i="17"/>
  <c r="E18" i="17" s="1"/>
  <c r="I15" i="17"/>
  <c r="I18" i="17" s="1"/>
  <c r="J11" i="17"/>
  <c r="J7" i="17"/>
  <c r="D11" i="17"/>
  <c r="M7" i="17"/>
  <c r="L11" i="17"/>
  <c r="I11" i="17"/>
  <c r="C2" i="36"/>
  <c r="M15" i="17"/>
  <c r="M18" i="17" s="1"/>
  <c r="K15" i="48"/>
  <c r="B48" i="48" s="1"/>
  <c r="K11" i="48"/>
  <c r="B44" i="48" s="1"/>
  <c r="K7" i="48"/>
  <c r="B40" i="48" s="1"/>
  <c r="O32" i="3"/>
  <c r="P32" i="3"/>
  <c r="G2" i="36"/>
  <c r="K13" i="48"/>
  <c r="B46" i="48" s="1"/>
  <c r="K9" i="48"/>
  <c r="B42" i="48" s="1"/>
  <c r="I4" i="36"/>
  <c r="B33" i="45"/>
  <c r="B63" i="45" s="1"/>
  <c r="T11" i="45"/>
  <c r="B44" i="45" s="1"/>
  <c r="T7" i="45"/>
  <c r="B40" i="45" s="1"/>
  <c r="K26" i="14"/>
  <c r="J33" i="45"/>
  <c r="J63" i="45" s="1"/>
  <c r="E29" i="14"/>
  <c r="E49" i="15"/>
  <c r="D37" i="45"/>
  <c r="E2" i="51"/>
  <c r="C2" i="51"/>
  <c r="E4" i="51"/>
  <c r="I26" i="14"/>
  <c r="G27" i="14"/>
  <c r="Y14" i="45"/>
  <c r="G47" i="45" s="1"/>
  <c r="V14" i="45"/>
  <c r="D47" i="45" s="1"/>
  <c r="X13" i="45"/>
  <c r="F46" i="45" s="1"/>
  <c r="AC12" i="45"/>
  <c r="K45" i="45" s="1"/>
  <c r="U12" i="45"/>
  <c r="C45" i="45" s="1"/>
  <c r="Z11" i="45"/>
  <c r="H44" i="45" s="1"/>
  <c r="W10" i="45"/>
  <c r="E43" i="45" s="1"/>
  <c r="AB9" i="45"/>
  <c r="J42" i="45" s="1"/>
  <c r="AC8" i="45"/>
  <c r="K41" i="45" s="1"/>
  <c r="X7" i="45"/>
  <c r="F40" i="45" s="1"/>
  <c r="U7" i="45"/>
  <c r="C40" i="45" s="1"/>
  <c r="W6" i="45"/>
  <c r="E39" i="45" s="1"/>
  <c r="AB4" i="45"/>
  <c r="J37" i="45" s="1"/>
  <c r="T12" i="45"/>
  <c r="B45" i="45" s="1"/>
  <c r="T6" i="45"/>
  <c r="B39" i="45" s="1"/>
  <c r="K16" i="48"/>
  <c r="B49" i="48" s="1"/>
  <c r="K6" i="48"/>
  <c r="O28" i="16"/>
  <c r="Y15" i="45"/>
  <c r="G48" i="45"/>
  <c r="Y13" i="45"/>
  <c r="G46" i="45" s="1"/>
  <c r="V12" i="45"/>
  <c r="D45" i="45"/>
  <c r="AB10" i="45"/>
  <c r="J43" i="45" s="1"/>
  <c r="AC9" i="45"/>
  <c r="K42" i="45" s="1"/>
  <c r="Y9" i="45"/>
  <c r="G42" i="45" s="1"/>
  <c r="AB7" i="45"/>
  <c r="J40" i="45" s="1"/>
  <c r="V7" i="45"/>
  <c r="AB6" i="45"/>
  <c r="J39" i="45" s="1"/>
  <c r="Z5" i="45"/>
  <c r="W5" i="45"/>
  <c r="F4" i="35"/>
  <c r="G29" i="14"/>
  <c r="B39" i="48"/>
  <c r="C59" i="15"/>
  <c r="E38" i="45"/>
  <c r="D6" i="51" l="1"/>
  <c r="D14" i="18"/>
  <c r="F2" i="36"/>
  <c r="F2" i="51"/>
  <c r="M28" i="16"/>
  <c r="M5" i="17"/>
  <c r="L5" i="17"/>
  <c r="C63" i="15"/>
  <c r="C57" i="15"/>
  <c r="B8" i="36"/>
  <c r="B8" i="51"/>
  <c r="C33" i="45"/>
  <c r="C63" i="45" s="1"/>
  <c r="F16" i="18"/>
  <c r="B16" i="18"/>
  <c r="I29" i="14"/>
  <c r="D21" i="3"/>
  <c r="D23" i="3" s="1"/>
  <c r="D32" i="3"/>
  <c r="C25" i="14"/>
  <c r="D8" i="19"/>
  <c r="D9" i="19" s="1"/>
  <c r="R31" i="3"/>
  <c r="R21" i="3"/>
  <c r="J8" i="51"/>
  <c r="F6" i="51"/>
  <c r="F14" i="18"/>
  <c r="D8" i="17"/>
  <c r="I8" i="17"/>
  <c r="K8" i="17"/>
  <c r="M8" i="17"/>
  <c r="G8" i="17"/>
  <c r="E8" i="51"/>
  <c r="E16" i="18"/>
  <c r="F6" i="36"/>
  <c r="L28" i="16"/>
  <c r="H8" i="17"/>
  <c r="B20" i="19"/>
  <c r="J4" i="35"/>
  <c r="K29" i="14"/>
  <c r="D4" i="35"/>
  <c r="O33" i="3"/>
  <c r="Y4" i="45"/>
  <c r="G37" i="45" s="1"/>
  <c r="G49" i="45" s="1"/>
  <c r="G64" i="45" s="1"/>
  <c r="X6" i="45"/>
  <c r="F39" i="45" s="1"/>
  <c r="W8" i="45"/>
  <c r="E41" i="45" s="1"/>
  <c r="W11" i="45"/>
  <c r="E44" i="45" s="1"/>
  <c r="Z12" i="45"/>
  <c r="H45" i="45" s="1"/>
  <c r="AC13" i="45"/>
  <c r="K46" i="45" s="1"/>
  <c r="AB14" i="45"/>
  <c r="J47" i="45" s="1"/>
  <c r="T8" i="45"/>
  <c r="B41" i="45" s="1"/>
  <c r="T14" i="45"/>
  <c r="B47" i="45" s="1"/>
  <c r="V5" i="45"/>
  <c r="D38" i="45" s="1"/>
  <c r="AA6" i="45"/>
  <c r="I39" i="45" s="1"/>
  <c r="V8" i="45"/>
  <c r="D41" i="45" s="1"/>
  <c r="X9" i="45"/>
  <c r="F42" i="45" s="1"/>
  <c r="AA10" i="45"/>
  <c r="I43" i="45" s="1"/>
  <c r="AB13" i="45"/>
  <c r="J46" i="45" s="1"/>
  <c r="AA15" i="45"/>
  <c r="I48" i="45" s="1"/>
  <c r="I9" i="17"/>
  <c r="E9" i="17"/>
  <c r="T5" i="45"/>
  <c r="B38" i="45" s="1"/>
  <c r="E16" i="15"/>
  <c r="B17" i="15" s="1"/>
  <c r="G33" i="45"/>
  <c r="G63" i="45" s="1"/>
  <c r="G66" i="45" s="1"/>
  <c r="G2" i="47" s="1"/>
  <c r="G4" i="47" s="1"/>
  <c r="G2" i="18" s="1"/>
  <c r="G4" i="18" s="1"/>
  <c r="G8" i="18" s="1"/>
  <c r="G11" i="18" s="1"/>
  <c r="Z15" i="45"/>
  <c r="H48" i="45" s="1"/>
  <c r="Z14" i="45"/>
  <c r="H47" i="45" s="1"/>
  <c r="U14" i="45"/>
  <c r="C47" i="45" s="1"/>
  <c r="V13" i="45"/>
  <c r="D46" i="45" s="1"/>
  <c r="W12" i="45"/>
  <c r="E45" i="45" s="1"/>
  <c r="X11" i="45"/>
  <c r="F44" i="45" s="1"/>
  <c r="Y10" i="45"/>
  <c r="G43" i="45" s="1"/>
  <c r="Z9" i="45"/>
  <c r="H42" i="45" s="1"/>
  <c r="AA8" i="45"/>
  <c r="I41" i="45" s="1"/>
  <c r="AC7" i="45"/>
  <c r="K40" i="45" s="1"/>
  <c r="AC6" i="45"/>
  <c r="K39" i="45" s="1"/>
  <c r="U6" i="45"/>
  <c r="C39" i="45" s="1"/>
  <c r="X5" i="45"/>
  <c r="F38" i="45" s="1"/>
  <c r="X4" i="45"/>
  <c r="F37" i="45" s="1"/>
  <c r="F49" i="45" s="1"/>
  <c r="F64" i="45" s="1"/>
  <c r="G8" i="51"/>
  <c r="T13" i="45"/>
  <c r="B46" i="45" s="1"/>
  <c r="AC4" i="45"/>
  <c r="K37" i="45" s="1"/>
  <c r="Y7" i="45"/>
  <c r="G40" i="45" s="1"/>
  <c r="U9" i="45"/>
  <c r="C42" i="45" s="1"/>
  <c r="X10" i="45"/>
  <c r="F43" i="45" s="1"/>
  <c r="AA11" i="45"/>
  <c r="I44" i="45" s="1"/>
  <c r="U13" i="45"/>
  <c r="C46" i="45" s="1"/>
  <c r="W14" i="45"/>
  <c r="E47" i="45" s="1"/>
  <c r="X15" i="45"/>
  <c r="F48" i="45" s="1"/>
  <c r="T10" i="45"/>
  <c r="B43" i="45" s="1"/>
  <c r="U4" i="45"/>
  <c r="AC5" i="45"/>
  <c r="K38" i="45" s="1"/>
  <c r="Z8" i="45"/>
  <c r="H41" i="45" s="1"/>
  <c r="V11" i="45"/>
  <c r="D44" i="45" s="1"/>
  <c r="Y12" i="45"/>
  <c r="G45" i="45" s="1"/>
  <c r="V15" i="45"/>
  <c r="D48" i="45" s="1"/>
  <c r="T4" i="45"/>
  <c r="B37" i="45" s="1"/>
  <c r="B49" i="45" s="1"/>
  <c r="B64" i="45" s="1"/>
  <c r="B66" i="45" s="1"/>
  <c r="B2" i="47" s="1"/>
  <c r="B4" i="47" s="1"/>
  <c r="B2" i="18" s="1"/>
  <c r="B4" i="18" s="1"/>
  <c r="B8" i="18" s="1"/>
  <c r="B11" i="18" s="1"/>
  <c r="T15" i="45"/>
  <c r="B48" i="45" s="1"/>
  <c r="I7" i="17"/>
  <c r="L9" i="17"/>
  <c r="H9" i="17"/>
  <c r="D13" i="15"/>
  <c r="H20" i="19"/>
  <c r="AC15" i="45"/>
  <c r="K48" i="45" s="1"/>
  <c r="X14" i="45"/>
  <c r="F47" i="45" s="1"/>
  <c r="AA13" i="45"/>
  <c r="I46" i="45" s="1"/>
  <c r="AB12" i="45"/>
  <c r="J45" i="45" s="1"/>
  <c r="AC11" i="45"/>
  <c r="K44" i="45" s="1"/>
  <c r="U11" i="45"/>
  <c r="C44" i="45" s="1"/>
  <c r="V10" i="45"/>
  <c r="D43" i="45" s="1"/>
  <c r="W9" i="45"/>
  <c r="E42" i="45" s="1"/>
  <c r="Y8" i="45"/>
  <c r="G41" i="45" s="1"/>
  <c r="AA7" i="45"/>
  <c r="I40" i="45" s="1"/>
  <c r="I49" i="45" s="1"/>
  <c r="I64" i="45" s="1"/>
  <c r="Z6" i="45"/>
  <c r="H39" i="45" s="1"/>
  <c r="AB5" i="45"/>
  <c r="J38" i="45" s="1"/>
  <c r="J49" i="45" s="1"/>
  <c r="J64" i="45" s="1"/>
  <c r="J66" i="45" s="1"/>
  <c r="J2" i="47" s="1"/>
  <c r="J4" i="47" s="1"/>
  <c r="J2" i="18" s="1"/>
  <c r="J4" i="18" s="1"/>
  <c r="J8" i="18" s="1"/>
  <c r="J11" i="18" s="1"/>
  <c r="U5" i="45"/>
  <c r="C38" i="45" s="1"/>
  <c r="W4" i="45"/>
  <c r="G18" i="19"/>
  <c r="G19" i="19" s="1"/>
  <c r="G20" i="19" s="1"/>
  <c r="P33" i="3"/>
  <c r="R33" i="3"/>
  <c r="D25" i="15"/>
  <c r="D27" i="15"/>
  <c r="D19" i="15"/>
  <c r="AA16" i="45"/>
  <c r="C50" i="15"/>
  <c r="C64" i="15"/>
  <c r="H38" i="45"/>
  <c r="Z16" i="45"/>
  <c r="E50" i="15"/>
  <c r="F18" i="19"/>
  <c r="F19" i="19" s="1"/>
  <c r="F20" i="19" s="1"/>
  <c r="E18" i="19"/>
  <c r="E19" i="19" s="1"/>
  <c r="E20" i="19" s="1"/>
  <c r="F25" i="14"/>
  <c r="F8" i="19"/>
  <c r="F9" i="19" s="1"/>
  <c r="G8" i="19"/>
  <c r="G9" i="19" s="1"/>
  <c r="F19" i="14"/>
  <c r="F21" i="14" s="1"/>
  <c r="C55" i="15"/>
  <c r="AC16" i="45"/>
  <c r="D77" i="15"/>
  <c r="K3" i="16"/>
  <c r="J12" i="16"/>
  <c r="B3" i="35" s="1"/>
  <c r="Q28" i="16"/>
  <c r="J2" i="36"/>
  <c r="J2" i="51"/>
  <c r="K4" i="36"/>
  <c r="K4" i="51"/>
  <c r="K12" i="18"/>
  <c r="G4" i="51"/>
  <c r="G4" i="36"/>
  <c r="N27" i="16"/>
  <c r="G12" i="18"/>
  <c r="J27" i="16"/>
  <c r="C4" i="36"/>
  <c r="C12" i="18"/>
  <c r="C61" i="15"/>
  <c r="C54" i="15"/>
  <c r="C56" i="15"/>
  <c r="C62" i="15"/>
  <c r="C60" i="15"/>
  <c r="C58" i="15"/>
  <c r="D40" i="45"/>
  <c r="V16" i="45"/>
  <c r="C19" i="14"/>
  <c r="C21" i="14" s="1"/>
  <c r="C18" i="19"/>
  <c r="C19" i="19" s="1"/>
  <c r="C20" i="19" s="1"/>
  <c r="D18" i="19"/>
  <c r="D19" i="19" s="1"/>
  <c r="D20" i="19" s="1"/>
  <c r="I18" i="19"/>
  <c r="I19" i="19" s="1"/>
  <c r="I20" i="19" s="1"/>
  <c r="J18" i="19"/>
  <c r="J19" i="19" s="1"/>
  <c r="J20" i="19" s="1"/>
  <c r="I19" i="14"/>
  <c r="J25" i="14"/>
  <c r="J19" i="14"/>
  <c r="J8" i="19"/>
  <c r="J9" i="19" s="1"/>
  <c r="K8" i="19"/>
  <c r="K9" i="19" s="1"/>
  <c r="F31" i="3"/>
  <c r="F33" i="3" s="1"/>
  <c r="Q31" i="3"/>
  <c r="Q33" i="3" s="1"/>
  <c r="Q21" i="3"/>
  <c r="C52" i="15"/>
  <c r="AB16" i="45"/>
  <c r="B50" i="15"/>
  <c r="D50" i="15" s="1"/>
  <c r="D6" i="36"/>
  <c r="C53" i="15"/>
  <c r="C51" i="15"/>
  <c r="Y16" i="45"/>
  <c r="O21" i="3"/>
  <c r="F4" i="51"/>
  <c r="F4" i="36"/>
  <c r="M27" i="16"/>
  <c r="F12" i="18"/>
  <c r="F4" i="17"/>
  <c r="G4" i="17"/>
  <c r="B4" i="51"/>
  <c r="B12" i="18"/>
  <c r="B4" i="36"/>
  <c r="F33" i="45"/>
  <c r="F63" i="45" s="1"/>
  <c r="K33" i="45"/>
  <c r="K63" i="45" s="1"/>
  <c r="D33" i="45"/>
  <c r="D63" i="45" s="1"/>
  <c r="I33" i="45"/>
  <c r="I63" i="45" s="1"/>
  <c r="E33" i="45"/>
  <c r="E63" i="45" s="1"/>
  <c r="B34" i="48"/>
  <c r="B62" i="48" s="1"/>
  <c r="L32" i="3"/>
  <c r="L33" i="3" s="1"/>
  <c r="L21" i="3"/>
  <c r="I2" i="51"/>
  <c r="P28" i="16"/>
  <c r="I2" i="36"/>
  <c r="J4" i="51"/>
  <c r="J4" i="36"/>
  <c r="Q27" i="16"/>
  <c r="J12" i="18"/>
  <c r="I27" i="16"/>
  <c r="B2" i="51"/>
  <c r="B2" i="36"/>
  <c r="I28" i="16"/>
  <c r="K2" i="36"/>
  <c r="D12" i="18"/>
  <c r="D4" i="36"/>
  <c r="R28" i="16"/>
  <c r="D2" i="51"/>
  <c r="D2" i="36"/>
  <c r="I4" i="51"/>
  <c r="P27" i="16"/>
  <c r="I12" i="18"/>
  <c r="E12" i="18"/>
  <c r="E4" i="36"/>
  <c r="C31" i="3"/>
  <c r="C33" i="3" s="1"/>
  <c r="B7" i="19" s="1"/>
  <c r="B9" i="19" s="1"/>
  <c r="B10" i="19" s="1"/>
  <c r="B21" i="19" s="1"/>
  <c r="C21" i="3"/>
  <c r="C23" i="3" s="1"/>
  <c r="H33" i="45"/>
  <c r="H63" i="45" s="1"/>
  <c r="L18" i="19"/>
  <c r="L19" i="19" s="1"/>
  <c r="L20" i="19" s="1"/>
  <c r="K19" i="14"/>
  <c r="L25" i="14"/>
  <c r="L19" i="14"/>
  <c r="L21" i="14" s="1"/>
  <c r="L8" i="19"/>
  <c r="L9" i="19" s="1"/>
  <c r="H25" i="14"/>
  <c r="H19" i="14"/>
  <c r="H21" i="14" s="1"/>
  <c r="H8" i="19"/>
  <c r="H9" i="19" s="1"/>
  <c r="I8" i="19"/>
  <c r="I9" i="19" s="1"/>
  <c r="D25" i="14"/>
  <c r="D19" i="14"/>
  <c r="E21" i="14" s="1"/>
  <c r="E8" i="19"/>
  <c r="E9" i="19" s="1"/>
  <c r="J33" i="3"/>
  <c r="J31" i="3"/>
  <c r="J21" i="3"/>
  <c r="D21" i="15"/>
  <c r="D17" i="15"/>
  <c r="C17" i="15" s="1"/>
  <c r="E17" i="15" s="1"/>
  <c r="D30" i="15"/>
  <c r="D29" i="15"/>
  <c r="D31" i="15"/>
  <c r="E11" i="17"/>
  <c r="H11" i="17"/>
  <c r="M11" i="17"/>
  <c r="D6" i="17"/>
  <c r="F6" i="17"/>
  <c r="K5" i="48"/>
  <c r="M31" i="3"/>
  <c r="M33" i="3" s="1"/>
  <c r="D31" i="3"/>
  <c r="D33" i="3" s="1"/>
  <c r="I21" i="3"/>
  <c r="I31" i="3"/>
  <c r="N31" i="3"/>
  <c r="N33" i="3" s="1"/>
  <c r="P21" i="3"/>
  <c r="D10" i="17"/>
  <c r="G5" i="17"/>
  <c r="K33" i="3"/>
  <c r="N21" i="3"/>
  <c r="F21" i="3"/>
  <c r="G21" i="3"/>
  <c r="H4" i="17"/>
  <c r="L7" i="17"/>
  <c r="E8" i="17"/>
  <c r="D4" i="17"/>
  <c r="K15" i="17"/>
  <c r="K18" i="17" s="1"/>
  <c r="G15" i="17"/>
  <c r="G18" i="17" s="1"/>
  <c r="F8" i="17"/>
  <c r="E21" i="3"/>
  <c r="H32" i="3"/>
  <c r="H33" i="3" s="1"/>
  <c r="I33" i="3"/>
  <c r="E7" i="17"/>
  <c r="K21" i="3"/>
  <c r="J15" i="17"/>
  <c r="J18" i="17" s="1"/>
  <c r="F15" i="17"/>
  <c r="F18" i="17" s="1"/>
  <c r="L8" i="17"/>
  <c r="H7" i="17"/>
  <c r="F7" i="17"/>
  <c r="L15" i="17"/>
  <c r="L18" i="17" s="1"/>
  <c r="H15" i="17"/>
  <c r="H18" i="17" s="1"/>
  <c r="J8" i="17"/>
  <c r="H10" i="17"/>
  <c r="H5" i="17"/>
  <c r="L10" i="17"/>
  <c r="I5" i="17"/>
  <c r="D5" i="17"/>
  <c r="K5" i="17"/>
  <c r="E5" i="17"/>
  <c r="B12" i="17"/>
  <c r="B21" i="17" s="1"/>
  <c r="I10" i="17"/>
  <c r="E10" i="17"/>
  <c r="K6" i="17"/>
  <c r="G6" i="17"/>
  <c r="K4" i="17"/>
  <c r="I4" i="17"/>
  <c r="F11" i="17"/>
  <c r="D15" i="17"/>
  <c r="D18" i="17" s="1"/>
  <c r="K10" i="17"/>
  <c r="G10" i="17"/>
  <c r="I6" i="17"/>
  <c r="E6" i="17"/>
  <c r="J5" i="17"/>
  <c r="F5" i="17"/>
  <c r="J4" i="17"/>
  <c r="M10" i="17"/>
  <c r="M6" i="17"/>
  <c r="M4" i="17"/>
  <c r="L4" i="17"/>
  <c r="J10" i="17"/>
  <c r="L6" i="17"/>
  <c r="H6" i="17"/>
  <c r="B11" i="51" l="1"/>
  <c r="C4" i="19"/>
  <c r="C5" i="19" s="1"/>
  <c r="C10" i="19" s="1"/>
  <c r="C21" i="19" s="1"/>
  <c r="K4" i="19"/>
  <c r="K5" i="19" s="1"/>
  <c r="K10" i="19" s="1"/>
  <c r="K21" i="19" s="1"/>
  <c r="J11" i="51"/>
  <c r="G11" i="51"/>
  <c r="H4" i="19"/>
  <c r="H5" i="19" s="1"/>
  <c r="I66" i="45"/>
  <c r="I2" i="47" s="1"/>
  <c r="I4" i="47" s="1"/>
  <c r="I2" i="18" s="1"/>
  <c r="I4" i="18" s="1"/>
  <c r="I8" i="18" s="1"/>
  <c r="I11" i="18" s="1"/>
  <c r="I11" i="51" s="1"/>
  <c r="J21" i="14"/>
  <c r="D49" i="45"/>
  <c r="D64" i="45" s="1"/>
  <c r="T16" i="45"/>
  <c r="H49" i="45"/>
  <c r="H64" i="45" s="1"/>
  <c r="H66" i="45" s="1"/>
  <c r="H2" i="47" s="1"/>
  <c r="H4" i="47" s="1"/>
  <c r="H2" i="18" s="1"/>
  <c r="H4" i="18" s="1"/>
  <c r="H8" i="18" s="1"/>
  <c r="H11" i="18" s="1"/>
  <c r="D66" i="45"/>
  <c r="D2" i="47" s="1"/>
  <c r="D4" i="47" s="1"/>
  <c r="D2" i="18" s="1"/>
  <c r="D4" i="18" s="1"/>
  <c r="D8" i="18" s="1"/>
  <c r="D11" i="18" s="1"/>
  <c r="D19" i="18" s="1"/>
  <c r="U16" i="45"/>
  <c r="C37" i="45"/>
  <c r="C49" i="45" s="1"/>
  <c r="C64" i="45" s="1"/>
  <c r="C66" i="45" s="1"/>
  <c r="C2" i="47" s="1"/>
  <c r="C4" i="47" s="1"/>
  <c r="C2" i="18" s="1"/>
  <c r="C4" i="18" s="1"/>
  <c r="C8" i="18" s="1"/>
  <c r="C11" i="18" s="1"/>
  <c r="H6" i="51"/>
  <c r="H14" i="18"/>
  <c r="H6" i="36"/>
  <c r="F66" i="45"/>
  <c r="F2" i="47" s="1"/>
  <c r="F4" i="47" s="1"/>
  <c r="F2" i="18" s="1"/>
  <c r="F4" i="18" s="1"/>
  <c r="F8" i="18" s="1"/>
  <c r="F11" i="18" s="1"/>
  <c r="W16" i="45"/>
  <c r="E37" i="45"/>
  <c r="E49" i="45" s="1"/>
  <c r="E64" i="45" s="1"/>
  <c r="E66" i="45" s="1"/>
  <c r="E2" i="47" s="1"/>
  <c r="E4" i="47" s="1"/>
  <c r="E2" i="18" s="1"/>
  <c r="E4" i="18" s="1"/>
  <c r="E8" i="18" s="1"/>
  <c r="E11" i="18" s="1"/>
  <c r="K66" i="45"/>
  <c r="K2" i="47" s="1"/>
  <c r="K4" i="47" s="1"/>
  <c r="K2" i="18" s="1"/>
  <c r="K4" i="18" s="1"/>
  <c r="K8" i="18" s="1"/>
  <c r="K11" i="18" s="1"/>
  <c r="X16" i="45"/>
  <c r="D18" i="15"/>
  <c r="D22" i="15"/>
  <c r="D23" i="15"/>
  <c r="D24" i="15"/>
  <c r="D26" i="15"/>
  <c r="D20" i="15"/>
  <c r="D28" i="15"/>
  <c r="K49" i="45"/>
  <c r="K64" i="45" s="1"/>
  <c r="J6" i="36"/>
  <c r="J6" i="51"/>
  <c r="J14" i="18"/>
  <c r="J19" i="18" s="1"/>
  <c r="C27" i="14"/>
  <c r="C26" i="14"/>
  <c r="B38" i="48"/>
  <c r="B50" i="48" s="1"/>
  <c r="B63" i="48" s="1"/>
  <c r="B65" i="48" s="1"/>
  <c r="K17" i="48"/>
  <c r="B18" i="15"/>
  <c r="C18" i="15" s="1"/>
  <c r="E18" i="15" s="1"/>
  <c r="E4" i="19"/>
  <c r="E5" i="19" s="1"/>
  <c r="E10" i="19" s="1"/>
  <c r="E21" i="19" s="1"/>
  <c r="H10" i="19"/>
  <c r="H21" i="19" s="1"/>
  <c r="D21" i="14"/>
  <c r="L26" i="14"/>
  <c r="L27" i="14"/>
  <c r="G21" i="14"/>
  <c r="J27" i="14"/>
  <c r="J26" i="14"/>
  <c r="E51" i="15"/>
  <c r="B51" i="15"/>
  <c r="D51" i="15" s="1"/>
  <c r="L3" i="16"/>
  <c r="K12" i="16"/>
  <c r="D11" i="51"/>
  <c r="D26" i="14"/>
  <c r="D27" i="14"/>
  <c r="H27" i="14"/>
  <c r="H26" i="14"/>
  <c r="K21" i="14"/>
  <c r="I21" i="14"/>
  <c r="E77" i="15"/>
  <c r="F26" i="14"/>
  <c r="F27" i="14"/>
  <c r="C3" i="35"/>
  <c r="D12" i="17"/>
  <c r="D21" i="17" s="1"/>
  <c r="D31" i="17" s="1"/>
  <c r="B20" i="18" s="1"/>
  <c r="H12" i="17"/>
  <c r="H21" i="17" s="1"/>
  <c r="H31" i="17" s="1"/>
  <c r="F20" i="18" s="1"/>
  <c r="M12" i="17"/>
  <c r="F12" i="17"/>
  <c r="I12" i="17"/>
  <c r="G12" i="17"/>
  <c r="E12" i="17"/>
  <c r="L12" i="17"/>
  <c r="J12" i="17"/>
  <c r="J21" i="17" s="1"/>
  <c r="K12" i="17"/>
  <c r="F4" i="19" l="1"/>
  <c r="F5" i="19" s="1"/>
  <c r="F10" i="19" s="1"/>
  <c r="F21" i="19" s="1"/>
  <c r="E11" i="51"/>
  <c r="F21" i="18"/>
  <c r="J4" i="19"/>
  <c r="J5" i="19" s="1"/>
  <c r="J10" i="19" s="1"/>
  <c r="J21" i="19" s="1"/>
  <c r="K11" i="51"/>
  <c r="L4" i="19"/>
  <c r="L5" i="19" s="1"/>
  <c r="L10" i="19" s="1"/>
  <c r="L21" i="19" s="1"/>
  <c r="D4" i="19"/>
  <c r="D5" i="19" s="1"/>
  <c r="D10" i="19" s="1"/>
  <c r="D21" i="19" s="1"/>
  <c r="C11" i="51"/>
  <c r="G4" i="19"/>
  <c r="G5" i="19" s="1"/>
  <c r="G10" i="19" s="1"/>
  <c r="G21" i="19" s="1"/>
  <c r="F19" i="18"/>
  <c r="F11" i="51"/>
  <c r="B7" i="36"/>
  <c r="B7" i="51" s="1"/>
  <c r="B4" i="35"/>
  <c r="B5" i="35" s="1"/>
  <c r="B6" i="35" s="1"/>
  <c r="C29" i="14"/>
  <c r="F77" i="15"/>
  <c r="L12" i="16"/>
  <c r="D3" i="35" s="1"/>
  <c r="D5" i="35" s="1"/>
  <c r="D6" i="35" s="1"/>
  <c r="M3" i="16"/>
  <c r="B52" i="15"/>
  <c r="D52" i="15" s="1"/>
  <c r="E52" i="15"/>
  <c r="I4" i="19"/>
  <c r="I5" i="19" s="1"/>
  <c r="I10" i="19" s="1"/>
  <c r="I21" i="19" s="1"/>
  <c r="B23" i="19" s="1"/>
  <c r="H19" i="18"/>
  <c r="H11" i="51"/>
  <c r="K4" i="35"/>
  <c r="L29" i="14"/>
  <c r="K7" i="36"/>
  <c r="K7" i="51" s="1"/>
  <c r="F21" i="17"/>
  <c r="F31" i="17" s="1"/>
  <c r="D20" i="18" s="1"/>
  <c r="D21" i="18" s="1"/>
  <c r="D2" i="41" s="1"/>
  <c r="D29" i="14"/>
  <c r="C7" i="36"/>
  <c r="C7" i="51" s="1"/>
  <c r="D7" i="36"/>
  <c r="C4" i="35"/>
  <c r="C5" i="35" s="1"/>
  <c r="C6" i="35" s="1"/>
  <c r="J29" i="14"/>
  <c r="I7" i="36"/>
  <c r="I7" i="51" s="1"/>
  <c r="J7" i="36"/>
  <c r="I4" i="35"/>
  <c r="L21" i="17"/>
  <c r="L31" i="17" s="1"/>
  <c r="J20" i="18" s="1"/>
  <c r="J21" i="18" s="1"/>
  <c r="J2" i="41" s="1"/>
  <c r="B19" i="15"/>
  <c r="C19" i="15" s="1"/>
  <c r="E19" i="15" s="1"/>
  <c r="G21" i="17"/>
  <c r="G31" i="17" s="1"/>
  <c r="E20" i="18" s="1"/>
  <c r="J31" i="17"/>
  <c r="H20" i="18" s="1"/>
  <c r="M21" i="17"/>
  <c r="M31" i="17" s="1"/>
  <c r="K20" i="18" s="1"/>
  <c r="F29" i="14"/>
  <c r="E4" i="35"/>
  <c r="E7" i="36"/>
  <c r="E7" i="51" s="1"/>
  <c r="F7" i="36"/>
  <c r="G4" i="35"/>
  <c r="H7" i="36"/>
  <c r="G7" i="36"/>
  <c r="G7" i="51" s="1"/>
  <c r="H29" i="14"/>
  <c r="E21" i="17"/>
  <c r="E31" i="17" s="1"/>
  <c r="C20" i="18" s="1"/>
  <c r="I21" i="17"/>
  <c r="I31" i="17" s="1"/>
  <c r="G20" i="18" s="1"/>
  <c r="K21" i="17"/>
  <c r="K31" i="17" s="1"/>
  <c r="I20" i="18" s="1"/>
  <c r="F2" i="41"/>
  <c r="D12" i="41" l="1"/>
  <c r="D9" i="41"/>
  <c r="B14" i="18"/>
  <c r="B19" i="18" s="1"/>
  <c r="B21" i="18" s="1"/>
  <c r="B2" i="41" s="1"/>
  <c r="B6" i="36"/>
  <c r="B10" i="36" s="1"/>
  <c r="B6" i="51"/>
  <c r="B10" i="51" s="1"/>
  <c r="B12" i="51" s="1"/>
  <c r="B13" i="51" s="1"/>
  <c r="E6" i="36"/>
  <c r="E10" i="36" s="1"/>
  <c r="E14" i="18"/>
  <c r="E19" i="18" s="1"/>
  <c r="E21" i="18" s="1"/>
  <c r="E2" i="41" s="1"/>
  <c r="E6" i="51"/>
  <c r="E10" i="51" s="1"/>
  <c r="E12" i="51" s="1"/>
  <c r="F7" i="51"/>
  <c r="F10" i="51" s="1"/>
  <c r="F12" i="51" s="1"/>
  <c r="F10" i="36"/>
  <c r="B20" i="15"/>
  <c r="C20" i="15" s="1"/>
  <c r="E20" i="15" s="1"/>
  <c r="C6" i="36"/>
  <c r="C10" i="36" s="1"/>
  <c r="C6" i="51"/>
  <c r="C10" i="51" s="1"/>
  <c r="C12" i="51" s="1"/>
  <c r="C14" i="18"/>
  <c r="C19" i="18" s="1"/>
  <c r="C21" i="18" s="1"/>
  <c r="C2" i="41" s="1"/>
  <c r="K6" i="36"/>
  <c r="K10" i="36" s="1"/>
  <c r="K14" i="18"/>
  <c r="K19" i="18" s="1"/>
  <c r="K21" i="18" s="1"/>
  <c r="K2" i="41" s="1"/>
  <c r="K6" i="41" s="1"/>
  <c r="K22" i="18" s="1"/>
  <c r="K23" i="18" s="1"/>
  <c r="K6" i="51"/>
  <c r="K10" i="51" s="1"/>
  <c r="K12" i="51" s="1"/>
  <c r="D6" i="41"/>
  <c r="D22" i="18" s="1"/>
  <c r="D23" i="18" s="1"/>
  <c r="J7" i="51"/>
  <c r="J10" i="51" s="1"/>
  <c r="J12" i="51" s="1"/>
  <c r="J10" i="36"/>
  <c r="B53" i="15"/>
  <c r="D53" i="15" s="1"/>
  <c r="E53" i="15"/>
  <c r="G77" i="15"/>
  <c r="I6" i="51"/>
  <c r="I10" i="51" s="1"/>
  <c r="I12" i="51" s="1"/>
  <c r="I6" i="36"/>
  <c r="I10" i="36" s="1"/>
  <c r="I14" i="18"/>
  <c r="I19" i="18" s="1"/>
  <c r="I21" i="18" s="1"/>
  <c r="I2" i="41" s="1"/>
  <c r="M12" i="16"/>
  <c r="E3" i="35" s="1"/>
  <c r="E5" i="35" s="1"/>
  <c r="E6" i="35" s="1"/>
  <c r="N3" i="16"/>
  <c r="G14" i="18"/>
  <c r="G19" i="18" s="1"/>
  <c r="G21" i="18" s="1"/>
  <c r="G2" i="41" s="1"/>
  <c r="G6" i="36"/>
  <c r="G10" i="36" s="1"/>
  <c r="G6" i="51"/>
  <c r="G10" i="51" s="1"/>
  <c r="G12" i="51" s="1"/>
  <c r="H7" i="51"/>
  <c r="H10" i="51" s="1"/>
  <c r="H12" i="51" s="1"/>
  <c r="H10" i="36"/>
  <c r="H21" i="18"/>
  <c r="H2" i="41" s="1"/>
  <c r="H9" i="41" s="1"/>
  <c r="D7" i="51"/>
  <c r="D10" i="51" s="1"/>
  <c r="D12" i="51" s="1"/>
  <c r="D10" i="36"/>
  <c r="F6" i="41"/>
  <c r="F22" i="18" s="1"/>
  <c r="F23" i="18" s="1"/>
  <c r="F9" i="41"/>
  <c r="F12" i="41"/>
  <c r="H6" i="41"/>
  <c r="H22" i="18" s="1"/>
  <c r="H23" i="18" s="1"/>
  <c r="J6" i="41"/>
  <c r="J22" i="18" s="1"/>
  <c r="J23" i="18" s="1"/>
  <c r="J12" i="41"/>
  <c r="J9" i="41"/>
  <c r="B12" i="41" l="1"/>
  <c r="B9" i="41"/>
  <c r="B4" i="41"/>
  <c r="B6" i="41"/>
  <c r="B22" i="18" s="1"/>
  <c r="B23" i="18" s="1"/>
  <c r="C12" i="41"/>
  <c r="C9" i="41"/>
  <c r="B21" i="15"/>
  <c r="C21" i="15" s="1"/>
  <c r="E21" i="15" s="1"/>
  <c r="E6" i="41"/>
  <c r="E22" i="18" s="1"/>
  <c r="E23" i="18" s="1"/>
  <c r="E12" i="41"/>
  <c r="E9" i="41"/>
  <c r="G6" i="41"/>
  <c r="G22" i="18" s="1"/>
  <c r="G23" i="18" s="1"/>
  <c r="G9" i="41"/>
  <c r="G12" i="41"/>
  <c r="I6" i="41"/>
  <c r="I22" i="18" s="1"/>
  <c r="I23" i="18" s="1"/>
  <c r="I12" i="41"/>
  <c r="I9" i="41"/>
  <c r="C6" i="41"/>
  <c r="C22" i="18" s="1"/>
  <c r="C23" i="18" s="1"/>
  <c r="H12" i="41"/>
  <c r="B54" i="15"/>
  <c r="D54" i="15" s="1"/>
  <c r="E54" i="15"/>
  <c r="H77" i="15"/>
  <c r="K12" i="41"/>
  <c r="K9" i="41"/>
  <c r="O3" i="16"/>
  <c r="N12" i="16"/>
  <c r="F3" i="35" s="1"/>
  <c r="F5" i="35" s="1"/>
  <c r="F6" i="35" s="1"/>
  <c r="B7" i="41" l="1"/>
  <c r="B14" i="41" s="1"/>
  <c r="C3" i="41" s="1"/>
  <c r="C4" i="41" s="1"/>
  <c r="B22" i="15"/>
  <c r="C22" i="15" s="1"/>
  <c r="E22" i="15"/>
  <c r="C7" i="41"/>
  <c r="C14" i="41" s="1"/>
  <c r="D3" i="41" s="1"/>
  <c r="D4" i="41" s="1"/>
  <c r="D7" i="41" s="1"/>
  <c r="D14" i="41" s="1"/>
  <c r="E3" i="41" s="1"/>
  <c r="E4" i="41" s="1"/>
  <c r="E7" i="41" s="1"/>
  <c r="E14" i="41" s="1"/>
  <c r="F3" i="41" s="1"/>
  <c r="F4" i="41" s="1"/>
  <c r="F7" i="41" s="1"/>
  <c r="F14" i="41" s="1"/>
  <c r="G3" i="41" s="1"/>
  <c r="G4" i="41" s="1"/>
  <c r="G7" i="41" s="1"/>
  <c r="G14" i="41" s="1"/>
  <c r="H3" i="41" s="1"/>
  <c r="H4" i="41" s="1"/>
  <c r="H7" i="41" s="1"/>
  <c r="H14" i="41" s="1"/>
  <c r="I3" i="41" s="1"/>
  <c r="I4" i="41" s="1"/>
  <c r="I7" i="41" s="1"/>
  <c r="I14" i="41" s="1"/>
  <c r="J3" i="41" s="1"/>
  <c r="J4" i="41" s="1"/>
  <c r="J7" i="41" s="1"/>
  <c r="J14" i="41" s="1"/>
  <c r="K3" i="41" s="1"/>
  <c r="K4" i="41" s="1"/>
  <c r="K7" i="41" s="1"/>
  <c r="K14" i="41" s="1"/>
  <c r="E55" i="15"/>
  <c r="B55" i="15"/>
  <c r="D55" i="15" s="1"/>
  <c r="I77" i="15"/>
  <c r="O12" i="16"/>
  <c r="G3" i="35" s="1"/>
  <c r="G5" i="35" s="1"/>
  <c r="G6" i="35" s="1"/>
  <c r="P3" i="16"/>
  <c r="B23" i="15" l="1"/>
  <c r="C23" i="15" s="1"/>
  <c r="E23" i="15" s="1"/>
  <c r="B56" i="15"/>
  <c r="D56" i="15" s="1"/>
  <c r="E56" i="15"/>
  <c r="J77" i="15"/>
  <c r="P12" i="16"/>
  <c r="H3" i="35" s="1"/>
  <c r="H5" i="35" s="1"/>
  <c r="H6" i="35" s="1"/>
  <c r="Q3" i="16"/>
  <c r="B24" i="15" l="1"/>
  <c r="C24" i="15" s="1"/>
  <c r="E24" i="15" s="1"/>
  <c r="B57" i="15"/>
  <c r="D57" i="15" s="1"/>
  <c r="E57" i="15"/>
  <c r="R3" i="16"/>
  <c r="R12" i="16" s="1"/>
  <c r="J3" i="35" s="1"/>
  <c r="J5" i="35" s="1"/>
  <c r="J6" i="35" s="1"/>
  <c r="Q12" i="16"/>
  <c r="I3" i="35"/>
  <c r="I5" i="35" s="1"/>
  <c r="I6" i="35" s="1"/>
  <c r="K77" i="15"/>
  <c r="K3" i="35" l="1"/>
  <c r="K5" i="35" s="1"/>
  <c r="K6" i="35" s="1"/>
  <c r="B25" i="15"/>
  <c r="C25" i="15" s="1"/>
  <c r="E25" i="15" s="1"/>
  <c r="E58" i="15"/>
  <c r="B58" i="15"/>
  <c r="D58" i="15" s="1"/>
  <c r="B26" i="15" l="1"/>
  <c r="C26" i="15" s="1"/>
  <c r="E26" i="15" s="1"/>
  <c r="B59" i="15"/>
  <c r="D59" i="15" s="1"/>
  <c r="E59" i="15"/>
  <c r="B27" i="15" l="1"/>
  <c r="C27" i="15" s="1"/>
  <c r="E27" i="15" s="1"/>
  <c r="E60" i="15"/>
  <c r="B60" i="15"/>
  <c r="D60" i="15" s="1"/>
  <c r="B28" i="15" l="1"/>
  <c r="C28" i="15" s="1"/>
  <c r="E28" i="15" s="1"/>
  <c r="E61" i="15"/>
  <c r="B61" i="15"/>
  <c r="D61" i="15" s="1"/>
  <c r="B29" i="15" l="1"/>
  <c r="C29" i="15" s="1"/>
  <c r="E29" i="15"/>
  <c r="B62" i="15"/>
  <c r="D62" i="15" s="1"/>
  <c r="E62" i="15"/>
  <c r="B63" i="15" l="1"/>
  <c r="D63" i="15" s="1"/>
  <c r="E63" i="15"/>
  <c r="B30" i="15"/>
  <c r="C30" i="15" s="1"/>
  <c r="E30" i="15" s="1"/>
  <c r="B31" i="15" l="1"/>
  <c r="C31" i="15" s="1"/>
  <c r="E31" i="15"/>
  <c r="B64" i="15"/>
  <c r="D64" i="15" s="1"/>
  <c r="E64" i="15"/>
</calcChain>
</file>

<file path=xl/comments1.xml><?xml version="1.0" encoding="utf-8"?>
<comments xmlns="http://schemas.openxmlformats.org/spreadsheetml/2006/main">
  <authors>
    <author>Ικανοποιημένος χρήστης του MS Office</author>
  </authors>
  <commentList>
    <comment ref="D8" authorId="0" shapeId="0">
      <text>
        <r>
          <rPr>
            <sz val="8"/>
            <color indexed="81"/>
            <rFont val="Tahoma"/>
            <family val="2"/>
            <charset val="161"/>
          </rPr>
          <t>προσοχή συμπληρώνουμε τήν διάρκεια αποπληρωμής</t>
        </r>
      </text>
    </comment>
    <comment ref="D10" authorId="0" shapeId="0">
      <text>
        <r>
          <rPr>
            <sz val="8"/>
            <color indexed="81"/>
            <rFont val="Tahoma"/>
            <family val="2"/>
            <charset val="161"/>
          </rPr>
          <t>συμπληρώνουμε τήν περίοδο χάριτος</t>
        </r>
      </text>
    </comment>
    <comment ref="D41" authorId="0" shapeId="0">
      <text>
        <r>
          <rPr>
            <sz val="8"/>
            <color indexed="81"/>
            <rFont val="Tahoma"/>
            <family val="2"/>
            <charset val="161"/>
          </rPr>
          <t>προσοχή συμπληρώνουμε τήν διάρκεια αποπληρωμής</t>
        </r>
      </text>
    </comment>
    <comment ref="D43" authorId="0" shapeId="0">
      <text>
        <r>
          <rPr>
            <sz val="8"/>
            <color indexed="81"/>
            <rFont val="Tahoma"/>
            <family val="2"/>
            <charset val="161"/>
          </rPr>
          <t>συμπληρώνουμε τήν περίοδο χάριτος</t>
        </r>
      </text>
    </comment>
  </commentList>
</comments>
</file>

<file path=xl/sharedStrings.xml><?xml version="1.0" encoding="utf-8"?>
<sst xmlns="http://schemas.openxmlformats.org/spreadsheetml/2006/main" count="916" uniqueCount="387">
  <si>
    <t>ΧΩΡΙΣ ΤΗΝ ΕΠΕΝΔΥΣΗ</t>
  </si>
  <si>
    <t xml:space="preserve">Α. ΜΕΣΟΜΑΚΡΟΠΡΟΘΕΣΜΑ ΔΑΝΕΙΑ </t>
  </si>
  <si>
    <t xml:space="preserve">Β. ΒΡΑΧΥΠΡΟΘΕΣΜΑ ΔΑΝΕΙΑ </t>
  </si>
  <si>
    <t>ΕΤΗΣΙΕΣ ΑΠΑΙΤΗΣΕΙΣ ΣΕ ΚΕΦΑΛΑΙΟ ΚΙΝΗΣΗΣ</t>
  </si>
  <si>
    <t>ΤΟΚΟΙ ΓΙΑ ΚΕΦ. ΚΙΝΗΣΗΣ ΜΕΤΑ ΤΗΝ ΕΠΕΝΔΥΣΗ</t>
  </si>
  <si>
    <t>Ύψος Βραχυπρόθεσμου δανεισμού του έτους που προηγείται του 1ου χρόνου λειτουργίας της επένδυσης:</t>
  </si>
  <si>
    <t>ΠΟΣΟΣΤΟ</t>
  </si>
  <si>
    <t>Α. ΑΡΧΙΚΗ ΕΠΕΝΔΥΣΗ ΓΙΑ ΕΝΙΣΧΥΣΕΙΣ ΠΕΡΙΦΕΡΕΙΑΚΟΥ ΧΑΡΑΚΤΗΡΑ</t>
  </si>
  <si>
    <t>ΚΤΗΡΙΑΚΑ - ΕΓΚΑΤΑΣΤΑΣΕΙΣ ΚΤΗΡΙΩΝ</t>
  </si>
  <si>
    <t>Συμβατική</t>
  </si>
  <si>
    <t>ΤΕΧΝΙΚΑ ΕΡΓΑ (ΕΡΓΑ ΥΠΟΔΟΜΗΣ ΚΑΙ ΕΡΓΑ ΔΙΑΜΟΡΦΩΣΗΣ ΠΕΡΙΒΑΛΛΟΝΤΟΣ ΧΩΡΟΥ )</t>
  </si>
  <si>
    <t>Χρηματ. Μίσθωση</t>
  </si>
  <si>
    <t>Σύνολο</t>
  </si>
  <si>
    <t>ΜΕΤΑΦΟΡΙΚΑ ΜΕΣΑ</t>
  </si>
  <si>
    <t>ΕΠΙΠΛΑ ΚΑΙ ΛΟΙΠΟΣ ΕΞΟΠΛΙΣΜΟΣ</t>
  </si>
  <si>
    <t>ΣΥΝΟΛΟ Α</t>
  </si>
  <si>
    <t xml:space="preserve">Β. ΣΥΜΒΟΥΛΕΥΤΙΚΕΣ ΥΠΗΡΕΣΙΕΣ ΠΡΟΣ ΜΜΕ </t>
  </si>
  <si>
    <t>ΣΥΝΟΛΟ Β</t>
  </si>
  <si>
    <t>Επιλέξιμο Κόστος</t>
  </si>
  <si>
    <t>Ενισχυόμενο Κόστος</t>
  </si>
  <si>
    <t xml:space="preserve">         ΑΝΑΛΥΣΗ ΠΡΟΫΠΟΛΟΓΙΣΜΟΥ ΤΟΥ ΕΠΕΝΔΥΤΙΚΟΥ ΣΧΕΔΙΟΥ</t>
  </si>
  <si>
    <t>1ο ΕΤΟΣ</t>
  </si>
  <si>
    <t>2ο ΕΤΟΣ</t>
  </si>
  <si>
    <t>3ο ΕΤΟΣ</t>
  </si>
  <si>
    <t>4ο ΕΤΟΣ</t>
  </si>
  <si>
    <t>5ο ΕΤΟΣ</t>
  </si>
  <si>
    <t>6ο ΕΤΟΣ</t>
  </si>
  <si>
    <t>7ο ΕΤΟΣ</t>
  </si>
  <si>
    <t>8ο ΕΤΟΣ</t>
  </si>
  <si>
    <t>9ο ΕΤΟΣ</t>
  </si>
  <si>
    <t>10ο ΕΤΟΣ</t>
  </si>
  <si>
    <t>ΛΟΙΠΑ ΕΞΟΔΑ</t>
  </si>
  <si>
    <t>1ο Ετος</t>
  </si>
  <si>
    <t>2ο Ετος</t>
  </si>
  <si>
    <t>3ο Ετος</t>
  </si>
  <si>
    <t>4ο Ετος</t>
  </si>
  <si>
    <t>5ο Ετος</t>
  </si>
  <si>
    <t>6ο Ετος</t>
  </si>
  <si>
    <t>7ο Ετος</t>
  </si>
  <si>
    <t>8ο Ετος</t>
  </si>
  <si>
    <t>9ο Ετος</t>
  </si>
  <si>
    <t>10ο Ετος</t>
  </si>
  <si>
    <t>Επιτόκιο</t>
  </si>
  <si>
    <t>ΗΜΕΡΕΣ ΔΕΣΜΕΥΣΗΣ</t>
  </si>
  <si>
    <t>ΥΨΟΣ ΔΑΝΕΙΟΥ</t>
  </si>
  <si>
    <t>ΕΠΙΤΟΚΙΟ</t>
  </si>
  <si>
    <t xml:space="preserve"> ΔΙΑΡΚΕΙΑ ΔΑΝΕΙΟΥ</t>
  </si>
  <si>
    <t>ΠΕΡΙΟΔΟΣ ΧΑΡΙΤΟΣ</t>
  </si>
  <si>
    <t xml:space="preserve">ΠΡΟΒΛΕΠΟΜΕΝΟ ΠΟΣΟ  ΠΛΗΡΩΜΗΣ ΤΟΚΩΝ ΠΕΡ. ΧΑΡΙΤΟΣ </t>
  </si>
  <si>
    <t xml:space="preserve">  </t>
  </si>
  <si>
    <t>ΥΨΟΣ ΤΟΚΟΧΡΕΟΛΥΤΙΚΗΣ ΔΟΣΗΣ</t>
  </si>
  <si>
    <t xml:space="preserve">ΤΟΚΟΣ </t>
  </si>
  <si>
    <t>ΧΡΕΟΛΥΣΙΟ</t>
  </si>
  <si>
    <t>ΥΠΟΛΟΙΠΟ ΚΕΦΑΛΑΙΟΥ</t>
  </si>
  <si>
    <t>Ημερ/νία σύμβασης</t>
  </si>
  <si>
    <t>Αρχικό ποσό</t>
  </si>
  <si>
    <t>Άληκτο υπόλοιπο</t>
  </si>
  <si>
    <t>Διάρκεια</t>
  </si>
  <si>
    <t>Επιτόκιο *</t>
  </si>
  <si>
    <t>Ετήσια τοκοχρεωλυτική δόση</t>
  </si>
  <si>
    <t>Παρατηρήσεις</t>
  </si>
  <si>
    <t>ΔΑΝΕΙΟΔΟΤΟΥΣΑ ΤΡΑΠΕΖΑ</t>
  </si>
  <si>
    <t>Η ενημέρωση του πίνακα δεν πρέπει να απέχει χρονικά πάνω από ένα (1) μήνα απο την υποβολή του επενδυτικού σχεδίου.</t>
  </si>
  <si>
    <t>ΣΥΝΤΕΛΕΣΤΗΣ ΑΠΟΣΒΕΣΗΣ (%)</t>
  </si>
  <si>
    <t>ΚΤΙΡΙΑ - ΤΕΧΝΙΚΑ ΕΡΓΑ</t>
  </si>
  <si>
    <t>ΜΗΧΑΝΗΜΑΤΑ, ΤΕΧΝΙΚΕΣ ΕΓΚΑΤΑΣΤΑΣΕΙΣ &amp; ΛΟΙΠΟΣ ΜΗΧΑΝΟΛΟΓΙΚΟΣ ΕΞΟΠΛΙΣΜΟΣ</t>
  </si>
  <si>
    <t xml:space="preserve">ΣΥΝΟΛΟ ΚΥΚΛΟΥ ΕΡΓΑΣΙΩΝ </t>
  </si>
  <si>
    <t>ΜΙΚΤΟ ΚΕΡΔΟΣ ΕΚΜΕΤΑΛΛΕΥΣΗΣ</t>
  </si>
  <si>
    <t xml:space="preserve">Μείον : Εξοδα Διοίκησης </t>
  </si>
  <si>
    <t>ΛΕΙΤΟΥΡΓΙΚΟ ΑΠΟΤΕΛΕΣΜΑ</t>
  </si>
  <si>
    <t>Μειον : Λοιπές δαπάνες</t>
  </si>
  <si>
    <t>Μείον : τόκοι μακροπρόθεσμων δανείων επένδυσης</t>
  </si>
  <si>
    <t xml:space="preserve">ΑΠΟΤΕΛΕΣΜΑΤΑ ΠΡΟ ΑΠΟΣΒΕΣΕΩΝ &amp; ΦΟΡΩΝ </t>
  </si>
  <si>
    <t>Μείον : Αποσβέσεις (συνολικές)</t>
  </si>
  <si>
    <t>ΑΠΟΤΕΛΕΣΜΑ ΠΡΟ ΦΟΡΩΝ</t>
  </si>
  <si>
    <t>Μείον: Φόρος εισοδήματος</t>
  </si>
  <si>
    <t xml:space="preserve">ΚΑΘΑΡΟ ΑΠΟΤΕΛΕΣΜΑ </t>
  </si>
  <si>
    <t xml:space="preserve">ΜΕΤΑ ΤΗΝ ΕΠΕΝΔΥΣΗ </t>
  </si>
  <si>
    <t>ΕΙΣΡΟΕΣ (Α1)</t>
  </si>
  <si>
    <t>ΕΚΡΟΕΣ (Β1)</t>
  </si>
  <si>
    <t>Δαπάνες επένδυσης</t>
  </si>
  <si>
    <t>ΤΑΜΕΙΑΚΕΣ ΡΟΕΣ (Γ1=Α1-Β1)</t>
  </si>
  <si>
    <t>ΕΙΣΡΟΕΣ (Α2)</t>
  </si>
  <si>
    <t>ΕΚΡΟΕΣ (Β2)</t>
  </si>
  <si>
    <t>ΤΑΜΕΙΑΚΕΣ ΡΟΕΣ (Γ2=Α2-Β2)</t>
  </si>
  <si>
    <t>ΔΙΑΦΟΡΑ Γ1-Γ2</t>
  </si>
  <si>
    <t>ΚΑΤΑΣΚΕΥΑΣΤΙΚΗ ΠΕΡΙΟΔΟΣ</t>
  </si>
  <si>
    <t>Σύνολο (Α1)</t>
  </si>
  <si>
    <t>Σύνολο (Β2)</t>
  </si>
  <si>
    <t>Σύνολο (Β1)</t>
  </si>
  <si>
    <t>Σύνολο (Α2)</t>
  </si>
  <si>
    <t>IRR:</t>
  </si>
  <si>
    <t>Με βάση τις ταμειακές ροές του παραπάνω πίνακα  υπολογίζεται ο Εσωτερικός Βαθμός Απόδοσης (IRR) της επένδυσης.</t>
  </si>
  <si>
    <t xml:space="preserve">Τόκοι βραχυπρόθεσμου δανεισμού </t>
  </si>
  <si>
    <t>Ιδια Κεφάλαια</t>
  </si>
  <si>
    <t>ΤΟΚΟΙ ΜΑΚΡΟΠΡΟΘΕΣΜΟΥ ΔΑΝΕΙΟΥ  ΕΠΕΝΔΥΤΙΚΟΥ ΣΧΕΔΙΟΥ</t>
  </si>
  <si>
    <t>Πλέον : επιδότηση leasing επενδυτικού σχεδίου</t>
  </si>
  <si>
    <t>Γ. ΥΦΙΣΤΑΜΕΝΕΣ ΣΥΜΒΑΣΕΙΣ LEASING</t>
  </si>
  <si>
    <t>Ετήσιο Μίσθωμα</t>
  </si>
  <si>
    <t>ΣΥΝΟΛΟ ΜΙΣΘΩΜΑΤΩΝ ΥΦΙΣΤΑΜΕΝΩΝ ΣΥΜΒΑΣΕΩΝ LEASING</t>
  </si>
  <si>
    <t xml:space="preserve">Μείον : τόκοι υφιστάμενων μακροπρόθεσμων δανείων </t>
  </si>
  <si>
    <t xml:space="preserve">ΠΡΟΒΛΕΠΟΜΕΝΟ ΠΟΣΟ  ΚΕΦΑΛΑΙΟΠΟΙΗΣΗΣ  ΤΟΚΩΝ ΠΕΡ. ΧΑΡΙΤΟΣ </t>
  </si>
  <si>
    <t xml:space="preserve">Α/Α ΔΟΣΗΣ ΑΠΟΠΛΗΡΩΜΗΣ </t>
  </si>
  <si>
    <t xml:space="preserve">ΔΑΝΕΙΟ ΜΕ ΚΕΦΑΛΟΠΟΙΗΣΗ ΤΟΚΩΝ ΟΕΡΙΌΔΟΥ ΧΑΡΙΥΟΣ </t>
  </si>
  <si>
    <t xml:space="preserve">1η Δόση </t>
  </si>
  <si>
    <t xml:space="preserve">2η Δόση </t>
  </si>
  <si>
    <t xml:space="preserve">3η Δόση </t>
  </si>
  <si>
    <t xml:space="preserve">4η Δόση </t>
  </si>
  <si>
    <t xml:space="preserve">5η Δόση </t>
  </si>
  <si>
    <t xml:space="preserve">6η Δόση </t>
  </si>
  <si>
    <t xml:space="preserve">7η Δόση </t>
  </si>
  <si>
    <t xml:space="preserve">8η Δόση </t>
  </si>
  <si>
    <t xml:space="preserve">9η Δόση </t>
  </si>
  <si>
    <t xml:space="preserve">10η Δόση </t>
  </si>
  <si>
    <t xml:space="preserve">11η Δόση </t>
  </si>
  <si>
    <t xml:space="preserve">12η Δόση </t>
  </si>
  <si>
    <t xml:space="preserve">13η Δόση </t>
  </si>
  <si>
    <t xml:space="preserve">14η Δόση </t>
  </si>
  <si>
    <t xml:space="preserve">15η Δόση </t>
  </si>
  <si>
    <t xml:space="preserve"> ΕΤΗ</t>
  </si>
  <si>
    <t>ΤΡΟΠΟΣ ΕΞΟΦΛΗΣΗΣ(αριθμός δόσεων ανά έτος)</t>
  </si>
  <si>
    <t xml:space="preserve">Σταθερό Χρεολύσιο </t>
  </si>
  <si>
    <t>ΥΨΟΣ ΧΡΕΟΛΥΤΙΚΗΣ ΔΟΣΗΣ</t>
  </si>
  <si>
    <t xml:space="preserve">ΧΡΕΟΛΥΣΙΟ </t>
  </si>
  <si>
    <t xml:space="preserve">ΤΟΚΟΧΡΕΟΛΥΣΙΟ </t>
  </si>
  <si>
    <t xml:space="preserve">ΕΤΗΣΙΑ ΠΟΣΑ ΑΠΟΠΛΗΡΩΜΗΣ ΕΠΕΝΔΥΤΙΚΟΥ ΔΑΝΕΙΟΥ  </t>
  </si>
  <si>
    <t>ΑΡΙΘΜΟΣ ΔΟΣΕΩΝ ΕΤΗΣΙΩΣ</t>
  </si>
  <si>
    <t>Τρέχον υπόλοιπο</t>
  </si>
  <si>
    <t>Μείον : ετήσια μισθώματα leasing επενδυτικού σχεδίου</t>
  </si>
  <si>
    <t>Μείον : ετήσια μισθώματα leasing άλλων επενδύσεων</t>
  </si>
  <si>
    <t>Πλέον : επιδότηση leasing άλλων επενδύσεων</t>
  </si>
  <si>
    <t>Ποσό σύμβασης</t>
  </si>
  <si>
    <t>……………………………………..</t>
  </si>
  <si>
    <t>ΑΝΑΠΟΣΒΕΣΤΗ ΑΞΙΑ</t>
  </si>
  <si>
    <t>ΣΥΝΟΛΟ ΑΠΟΣΒΕΣΕΩΝ ΥΦΙΣΤΑΜΕΝΩΝ ΠΑΓΙΩΝ</t>
  </si>
  <si>
    <t>2. ΑΠΟΣΒΕΣΕΙΣ ΥΦΙΣΤΑΜΕΝΩΝ ΠΑΓΙΩΝ</t>
  </si>
  <si>
    <t xml:space="preserve">Πλέον: Διάφορα έσοδα </t>
  </si>
  <si>
    <t>Ξένα Κεφάλαια  (βραχυπρόθεσμο δάνειο)</t>
  </si>
  <si>
    <t>ΑΠΟΤΕΛΕΣΜΑΤΑ ΠΡΟ ΤΟΚΩΝ ΑΠΟΣΒΕΣΕΩΝ &amp; ΦΟΡΩΝ KAI ΜΙΣΘΩΜΑΤΩΝ LEASING</t>
  </si>
  <si>
    <t>ΑΛΗΚΤΟ ΥΠΟΛΟΙΠΟ ΣΤΗΝ ΑΡΧΗ ΕΚΑΣΤΟΥ ΕΤΟΥΣ ΛΕΙΤΟΥΡΓΙΑΣ</t>
  </si>
  <si>
    <t>ΣΥΝΟΛΙΚΟΣ ΜΑΚΡΟΠΡΟΘΕΣΜΟΣ ΔΑΝΕΙΣΜΟΣ</t>
  </si>
  <si>
    <t>ΣΥΝΟΛΙΚΟΣ ΒΡΑΧΥΠΡΟΘΕΣΜΟΣ ΔΑΝΕΙΣΜΟΣ</t>
  </si>
  <si>
    <t>ΣΥΝΟΛΑ</t>
  </si>
  <si>
    <t xml:space="preserve">Τρόπος χρηματοδότησης του συνολικού κεφακαίου κίνησης μετά την επένδυση </t>
  </si>
  <si>
    <t>Μείον : τόκοι βραχυπροθέσμων δανείων κεφαλαίου κίνησης</t>
  </si>
  <si>
    <t xml:space="preserve">ΔΑΝΕΙΟ ΜΕ ΚΕΦΑΛΟΠΟΙΗΣΗ ΤΟΚΩΝ ΠΕΡΙΟΔΟΥ ΧΑΡΙΤΟΣ </t>
  </si>
  <si>
    <t>ΠΟΣΟ ΔΑΝΕΙΟΥ</t>
  </si>
  <si>
    <t xml:space="preserve">ΣΥΝΟΛΙΚΟΙ ΤΟΚΟΙ / ΧΡΕΟΛΥΣΙΑ ΥΦΙΣΤΑΜΕΝΩΝ  ΔΑΝΕΙΩΝ </t>
  </si>
  <si>
    <t>ΕΤΗΣΙΟ ΜΙΣΘΩΜΑ</t>
  </si>
  <si>
    <t>ΕΠΙΔΟΤΗΣΗ LEASING</t>
  </si>
  <si>
    <t>ΣΥΝΟΛΟ ΑΠΟΣΒΕΣΕΩΝ ΠΑΓΙΩΝ ΕΠΕΝΔΥΤΙΚΟΥ ΣΧΕΔΙΟΥ</t>
  </si>
  <si>
    <t>1. ΑΠΟΣΒΕΣΕΙΣ ΠΑΓΙΩΝ ΕΠΕΝΔΥΤΙΚΟΥ ΣΧΕΔΙΟΥ</t>
  </si>
  <si>
    <t>ΓΕΝΙΚΟ ΣΥΝΟΛΟ ΑΠΟΣΒΕΣΕΩΝ</t>
  </si>
  <si>
    <t>ΑΞΙΑ 
ΚΤΗΣΗΣ</t>
  </si>
  <si>
    <t>ΧΡΕΟΛΥΣΙΑ ΝΕΩΝ ΜΑΚΡΟΠΡΟΘΕΣΜΩΝ ΔΑΝΕΙΩΝ ΕΠΕΝΔΥΤΙΚΟΥ ΣΧΕΔΙΟΥ</t>
  </si>
  <si>
    <t xml:space="preserve">ΧΡΕΟΛΥΣΙΑ ΥΦΙΣΤΑΜΕΝΩΝ ΜΑΚΡΟΠΡΟΘΕΣΜΩΝ ΔΑΝΕΙΩΝ </t>
  </si>
  <si>
    <t xml:space="preserve">ΤΟΚΟΙ ΥΦΙΣΤΑΜΕΝΩΝ ΜΑΚΡΟΠΡΟΘΕΣΜΩΝ ΔΑΝΕΙΩΝ </t>
  </si>
  <si>
    <t xml:space="preserve">ΕΤΗΣΙΑ ΜΕΤΑΒΟΛΗ ΒΡΑΧΥΠΡΟΘΕΣΜΟY ΔΑΝΕΙΣΜΟY </t>
  </si>
  <si>
    <t>ΜΙΣΘΩΜΑΤΑ ΣΥΜΒΑΣΗΣ LEASING ΕΠΕΝΔΥΣΗΣ</t>
  </si>
  <si>
    <t>ΜΙΣΘΩΜΑΤΑ ΥΦΙΣΤΑΜΕΝΩΝ ΣΥΜΒΑΣΕΩΝ LEASING</t>
  </si>
  <si>
    <t>Δαπάνες κεφαλαίου κίνησης</t>
  </si>
  <si>
    <t>ΥΠΟΛΟΓΙΣΜΟΣ ΞΕΝΩΝ ΚΕΦΑΛΑΙΩΝ</t>
  </si>
  <si>
    <t>Β. ΣΥΝΟΛΟ ΔΑΝΕΙΑΚΩΝ ΚΕΦΑΛΑΙΩΝ</t>
  </si>
  <si>
    <t>ΣΥΝΟΛΟ ΤΟΚΟΧΡΕΩΛΥΣΙΩΝ 
(συμπεριλαμβανομένων των μισθωμάτων leasing)</t>
  </si>
  <si>
    <t>ΥΠΟΛΟΓΙΣΜΟΣ ΤΟΚΟΧΡΕΟΛΥΣΙΩΝ ΔΑΝΕΙΩΝ
(συμπεριλαμβανομένων των μισθωμάτων leasing)</t>
  </si>
  <si>
    <t>ΑΠΟΤΕΛΕΣΜΑΤΑ ΠΡΟ ΑΠΟΣΒΕΣΕΩΝ, ΤΟΚΩΝ ΚΑΙ ΦΟΡΩΝ (συμπεριλαμβανομένων μισθωμάτων leasing)</t>
  </si>
  <si>
    <t>ΣΥΝΟΛΟ ΞΕΝΩΝ ΚΕΦΑΛΑΙΩΝ (Α + Β)</t>
  </si>
  <si>
    <t xml:space="preserve">Μείον : Εξοδα Διάθεσης </t>
  </si>
  <si>
    <t>Μείον : Αποσβέσεις</t>
  </si>
  <si>
    <t xml:space="preserve"> για ΟΕ &amp; ΕΕ</t>
  </si>
  <si>
    <t>Το ποσοστό είναι ενδεικτικό</t>
  </si>
  <si>
    <t>ΚΕΡΔΗ ΠΡΟ ΦΟΡΩΝ</t>
  </si>
  <si>
    <t>ΥΠΟΛΟΙΠΟ ΦΟΡΟΛΟΓΗΜΕΝΩΝ ΚΕΡΔΩΝ ΠΡΟΗΓΟΥΜΕΝΩΝ ΧΡΗΣΕΩΝ</t>
  </si>
  <si>
    <t>ΣΥΝΟΛΟ ΚΕΡΔΩΝ ΠΡΟΣ ΔΙΑΝΟΜΗ</t>
  </si>
  <si>
    <t>ΥΠΟΛΟΙΠΟ ΚΕΡΔΩΝ ΠΡΟΣ ΔΙΑΘΕΣΗ</t>
  </si>
  <si>
    <t>ΕΚΤΑΚΤΑ ΑΠΟΘΕΜΑΤΙΚΑ</t>
  </si>
  <si>
    <t>ΑΜΟΙΒΕΣ Δ/Σ</t>
  </si>
  <si>
    <t>ΥΠΟΛΟΙΠΟ ΚΕΡΔΩΝ ΕΙΣ ΝΕΟ</t>
  </si>
  <si>
    <t>Μείον : Κόστος παραγωγής</t>
  </si>
  <si>
    <t>Α. ΚΕΦΑΛΑΙΟ ΚΙΝΗΣΗΣ ΥΦΙΣΤΑΜΕΝΗΣ ΔΡΑΣΤΗΡΙΟΤΗΤΑΣ ΧΩΡΙΣ ΤΗΝ ΥΛΟΠΟΙΗΣΗ ΤΟΥ ΕΠΕΝΔΥΤΙΚΟΥ ΣΧΕΔΙΟΥ
Δεσμεύσεις για:</t>
  </si>
  <si>
    <t>Μείον :  Έξοδα Έρευνας &amp; Ανάπτυξης</t>
  </si>
  <si>
    <t>Φόρος :      για ΑΕ &amp; ΕΠΕ</t>
  </si>
  <si>
    <t>Δαπάνες άλλων επενδύσεων</t>
  </si>
  <si>
    <t>ΤΟΚΟΧΡΕΟΛΥΣΙΟ</t>
  </si>
  <si>
    <t xml:space="preserve">Σταθερο Τοκοχρεολύσιο </t>
  </si>
  <si>
    <t>Στα πεδία χρωματισμένα με γκρι, οι τιμές υπολογίζονται αυτόματα με formules, ενώ τα υπόλοιπα πεδία προβλέπεται να συμπληρωθούν από το φορέα.</t>
  </si>
  <si>
    <t>Στα φύλλα του "Κόστους" και του "Χρηματοδοτικού σχήματος" θα πρέπει να μεταφέρονται αυτούσια τα στοιχεία όπως έχουν υποβληθεί στο Πληροφοριακό Σύστημα στις αντίστοιχες καρτέλες.</t>
  </si>
  <si>
    <t>Στην καρτέλα του Μακροπρόθεσμου Δανείου για το επενδυτικό σχέδιο, ο φορέας επιλέγει μεταξύ 2 τύπων δανείου (είτε με σταθερή τοκοχρεολυτική δόση, είτε με σταθερό χρεολύσιο).</t>
  </si>
  <si>
    <t>Στις προβλέψεις δεκαετίας ως "1ο έτος" νοείται το πρώτο έτος λειτουργίας της επιχείρησης (φορέα της επένδυσης) μετά την ολοκλήρωση του επενδυτικού σχεδίου.</t>
  </si>
  <si>
    <t>Β. ΚΕΦΑΛΑΙΟ ΚΙΝΗΣΗΣ ΜΕΤΑ ΤΗΝ ΥΛΟΠΟΙΗΣΗ ΤΟΥ ΕΠΕΝΔΥΤΙΚΟΥ ΣΧΕΔΙΟΥ
Δεσμεύσεις για:</t>
  </si>
  <si>
    <t>ΚΕΦΑΛΑΙΟ ΚΙΝΗΣΗΣ ΧΩΡΙΣ ΤΗΝ ΕΠΕΝΔΥΣΗ</t>
  </si>
  <si>
    <t>ΚΕΦΑΛΑΙΟ ΚΙΝΗΣΗΣ ΜΕΤΑ ΤΗΝ ΕΠΕΝΔΥΣΗ</t>
  </si>
  <si>
    <t>ΣΥΝΟΛΙΚΟ ΠΡΟΣΘΕΤΟ ΚΕΦΑΛΑΙΟ ΚΙΝΗΣΗΣ ΓΙΑ ΤΟ ΕΠΕΝΔΥΤΙΚΟ ΣΧΕΔΙΟ</t>
  </si>
  <si>
    <t xml:space="preserve">ΕΤΗΣΙΑ ΜΕΤΑΒΟΛΗ </t>
  </si>
  <si>
    <t>ΑΝΑΛΥΣΗ ΠΡΟΒΛΕΠΟΜΕΝΩΝ  ΔΟΣΕΩΝ ΣΥΜΒΑΣΗΣ ΧΡΗΜΑΤΟΔΟΤΙΚΗΣ ΜΙΣΘΩΣΗΣ ΕΠΕΝΔΥΤΙΚΟΥ ΣΧΕΔΙΟΥ (ΣΕ €)</t>
  </si>
  <si>
    <t>ΔΙΑΡΚΕΙΑ ΣΥΜΒΑΣΗΣ LEASING (ΣΕ ΕΤΗ)</t>
  </si>
  <si>
    <t xml:space="preserve">ΕΤΗΣΙΑ ΠΟΣΑ ΑΠΟΠΛΗΡΩΜΗΣ ΣΥΜΒΑΣΗΣ LEASING ΕΠΕΝΔΥΤΙΚΟΥ ΣΧΕΔΙΟΥ  </t>
  </si>
  <si>
    <t xml:space="preserve">*  Στήν περίπτωση κυμαινόμενου επιτοκίου αναγράφεται ο τρόπος υπολογισμού (π.χ. Euribor +1,75%) </t>
  </si>
  <si>
    <t>ΜΗΝΑΣ</t>
  </si>
  <si>
    <t>ΕΤΗ ΛΕΙΤΟΥΡΓΙΑΣ ΜΕΤΑ ΤΗΝ ΟΛΟΚΛΗΡΩΣΗ ΤΟΥ ΕΠΕΝΔΥΤΙΚΟΥ ΣΧΕΔΙΟΥ</t>
  </si>
  <si>
    <t>ΚΑΤΗΓΟΡΙΑ</t>
  </si>
  <si>
    <t>ΔΙΚΛΙΝΑ</t>
  </si>
  <si>
    <t>ΤΡΙΚΛΙΝΑ</t>
  </si>
  <si>
    <t xml:space="preserve">ΣΟΥΙΤΕΣ </t>
  </si>
  <si>
    <t>ΣΥΝΟΛΟ ΚΛΙΝΩΝ</t>
  </si>
  <si>
    <t>ΑΡΙΘΜΟΣ
ΚΛΙΝΩΝ</t>
  </si>
  <si>
    <t>ΙΑΝΟΥΑΡΙΟΣ</t>
  </si>
  <si>
    <t>ΦΕΒΡΟΥΑΡΙΟΣ</t>
  </si>
  <si>
    <t>ΜΑΡΤΙΟΣ</t>
  </si>
  <si>
    <t>ΑΠΡΙΛΙΟΣ</t>
  </si>
  <si>
    <t>ΜΑΙΟΣ</t>
  </si>
  <si>
    <t>ΙΟΥΝΙΟΣ</t>
  </si>
  <si>
    <t>ΙΟΥΛΙΟΣ</t>
  </si>
  <si>
    <t>ΑΥΓΟΥΣΤΟΣ</t>
  </si>
  <si>
    <t>ΣΕΠΤΕΜΒΡΙΟΣ</t>
  </si>
  <si>
    <t>ΟΚΤΩΒΡΙΟΣ</t>
  </si>
  <si>
    <t>ΝΟΕΜΒΡΙΟΣ</t>
  </si>
  <si>
    <t>ΔΕΚΕΜΒΡΙΟΣ</t>
  </si>
  <si>
    <t>ΣΥΝΟΛΙΚΑ/ΕΤΟΣ</t>
  </si>
  <si>
    <t>ΕΣΟΔΑ ΑΠΟ ΔΙΑΝΥΚΤΕΡΕΥΣΕΙΣ  (ΣΕ €)</t>
  </si>
  <si>
    <t>ΣΥΝΤΕΛΕΣΤΗΣ ΣΥΧΝΟΤΗΤΑΣ - ΚΑΤΑΝΑΛΩΣΗΣ / ΔΙΑΝΥΚΤΕΡΕΥΟΝΤΑ ΠΕΛΑΤΗ</t>
  </si>
  <si>
    <t>ΜΕΣΗ ΤΙΜΗ ΔΙΑΘΕΣΗΣ/ ΜΟΝΑΔΑ</t>
  </si>
  <si>
    <t>Πρωϊνό</t>
  </si>
  <si>
    <t>Εστιατόριο</t>
  </si>
  <si>
    <t xml:space="preserve">
Μπάρ, Καφετέρια κλπ</t>
  </si>
  <si>
    <t>ΣΥΝΟΛΙΚΑ ΕΣΟΔΑ ΑΠΟ ΔΙΑΝΥΚΤΕΡΕΥΣΕΙΣ/ΕΤΟΣ</t>
  </si>
  <si>
    <t>ΕΣΟΔΑ ΑΠΟ ΕΣΤΙΑΣΗ (ΣΕ €)</t>
  </si>
  <si>
    <t>ΣΥΝΟΛΙΚΑ ΕΣΟΔΑ ΑΠΟ ΕΣΤΙΑΣΗ/ΕΤΟΣ</t>
  </si>
  <si>
    <t>ΛΟΙΠΑ ΕΣΟΔΑ (ΣΕ €)</t>
  </si>
  <si>
    <t>ΕΣΟΔΑ ΑΠΌ ΣΥΝΕΔΡΙΑ</t>
  </si>
  <si>
    <t>ΕΣΟΔΑ ΑΠΌ SPA</t>
  </si>
  <si>
    <t>ΕΣΟΔΑ ΑΠΌ ΚΑΤΑΣΤΗΜΑΤΑ</t>
  </si>
  <si>
    <t>ΛΟΙΠΑ ΕΣΟΔΑ</t>
  </si>
  <si>
    <t>ΣΥΝΟΛΟ ΛΟΙΠΩΝ ΕΣΟΔΩΝ</t>
  </si>
  <si>
    <t>ΣΥΝΟΛΙΚΑ ΕΣΟΔΑ (ΣΕ €)</t>
  </si>
  <si>
    <t xml:space="preserve">ΕΣΟΔΑ ΑΠΟ ΔΙΑΝΥΚΤΕΡΕΥΣΕΙΣ </t>
  </si>
  <si>
    <t>ΕΣΟΔΑ ΑΠΟ ΕΣΤΙΑΣΗ</t>
  </si>
  <si>
    <t>ΣΥΝΟΛΟ ΕΣΟΔΩΝ/ΕΤΟΣ</t>
  </si>
  <si>
    <t xml:space="preserve">ΕΞΟΔΑ ΑΜΟΙΒΗΣ ΕΡΓΑΖΟΜΕΝΩΝ  </t>
  </si>
  <si>
    <t>ΕΞΟΔΑ ΚΑΘΑΡΙΟΤΗΤΑΣ - ΙΜΑΤΙΣΜΟΥ</t>
  </si>
  <si>
    <t>ΣΥΝΟΛΟ ΚΟΣΤΟΥΣ ΠΑΡΟΧΗΣ ΥΠΗΡΕΣΙΩΝ</t>
  </si>
  <si>
    <t xml:space="preserve">ΜΗΝΕΣ ΛΕΙΤΟΥΡΓΙΑΣ ΑΝΑ ΕΤΟΣ </t>
  </si>
  <si>
    <t>ΜΕΣΗ ΕΤΗΣΙΑ ΠΛΗΡΟΤΗΤΑ: (ΣΥΝΟΛΟ ΜΕΣΗΣ ΜΗΝΙΑΙΑΣ  ΠΛΗΡΟΤΗΤΑΣ / ΜΗΝΕΣ ΛΕΙΤΟΥΡΓΙΑΣ ΤΗΣ ΜΟΝΑΔΑΣ ΑΝΑ ΕΤΟΣ)</t>
  </si>
  <si>
    <t>Τα στοιχεία που θα εισαχθούν στα παραπάνω πεδία "λοιπά έσοδα" θα πρέπει να αναλύονται στις παραδοχές βιωσιμότητας της οικονομοτεχνικής μελέτης.</t>
  </si>
  <si>
    <t>ΑΛΛΑ ΕΣΟΔΑ</t>
  </si>
  <si>
    <t>ΕΣΟΔΑ ΤΟΥ ΕΠΕΝΔΥΤΙΚΟΥ ΣΧΕΔΙΟΥ</t>
  </si>
  <si>
    <t xml:space="preserve">ΕΣΟΔΑ ΤΟΥ ΦΟΡΕΑ (ΠΟΥ ΔΕΝ ΣΥΝΔΕΟΝΤΑΙ ΜΕ ΤΗΝ ΕΠΕΝΔΥΣΗ) </t>
  </si>
  <si>
    <t>ΕΙΔΟΣ ΔΑΠΑΝΗΣ ΣΥΝΔΕΟΜΕΝΗΣ ΜΕ ΤΟ ΕΠΕΝΔΥΤΙΚΟ ΣΧΕΔΙΟ</t>
  </si>
  <si>
    <t>ΚΟΣΤΟΣ ΠΑΡΟΧΗΣ ΥΠΗΡΕΣΙΩΝ ΤΟΥ ΕΠΕΝΔΥΤΙΚΟΥ ΣΧΕΔΙΟΥ</t>
  </si>
  <si>
    <t>ΚΟΣΤΟΣ ΠΑΡΑΓΩΓΗΣ / ΠΑΡΟΧΗΣ ΥΠΗΡΕΣΙΩΝ  ΤΟΥ ΦΟΡΕΑ (ΠΟΥ ΔΕΝ ΣΥΝΔΕΕΤΑΙ ΜΕ ΤΗΝ ΕΠΕΝΔΥΣΗ)</t>
  </si>
  <si>
    <t>ΣΥΝΟΛΟ ΕΣΟΔΩΝ ΦΟΡΕΑ</t>
  </si>
  <si>
    <t>ΣΥΝΟΛΟ ΚΟΣΤΟΥΣ ΦΟΡΕΑ</t>
  </si>
  <si>
    <t>ΕΣΟΔΑ - ΚΟΣΤΟΣ ΦΟΡΕΑ ΕΠΕΝΔΥΤΙΚΟΥ ΣΧΕΔΙΟΥ</t>
  </si>
  <si>
    <t>(1) Αποθέματα Τροφίμων - Ποτών</t>
  </si>
  <si>
    <t>(2) Αναγκαία Διαθέσιμα για μισθοδοσία, ΔΕΗ, ΟΤΕ 
     κλπ δαπάνες</t>
  </si>
  <si>
    <t xml:space="preserve"> - Μείον Πιστώσεις Προμήθευτών</t>
  </si>
  <si>
    <t xml:space="preserve"> - Μείον Προκαταβολές πελατών</t>
  </si>
  <si>
    <t xml:space="preserve">(4) Πιστώσεις προς πελατεία  </t>
  </si>
  <si>
    <t>(2) Αναγκαία Διαθέσιμα για μισθοδοσία</t>
  </si>
  <si>
    <t>(3) Λοιπά Αναγκαία Διαθέσιμα (πχ ΔΕΗ, ΟΤΕ)</t>
  </si>
  <si>
    <t>ΕΞΟΔΑ ΔΙΑΤΡΟΦΗΣ ΠΡΟΣΩΠΙΚΟΥ</t>
  </si>
  <si>
    <t>ΕΞΟΔΑ ΣΥΝΤΗΡΗΣΗΣ ΠΑΓΙΩΝ</t>
  </si>
  <si>
    <t>ΑΣΦΑΛΙΣΤΡΑ (ασφάλισης παγίων και αστικής ευθύνης)</t>
  </si>
  <si>
    <t>ΕΞΟΔΑ ΑΝΑΛΩΣΙΜΩΝ ΤΡΟΦΙΜΩΝ ΠΟΤΩΝ</t>
  </si>
  <si>
    <t xml:space="preserve">ΤΕΛΕΥΤΑΙΟ ΕΤΟΣ ΛΕΙΤΟΥΡΓΙΑΣ </t>
  </si>
  <si>
    <t>Το παρόν αρχείο αποτελεί ένα γενικό υπόδειγμα για επενδυτικά σχέδια ξενοδοχειακών μονάδων και δεν μπορεί να καλύπτει όλες τις πιθανές περιπτώσεις επενδυτικών σχεδίων. Ο φορέας θα πρέπει να το αναπροσαρμόζει ανάλογα.</t>
  </si>
  <si>
    <t>Τα απολογιστικά στοιχεία (λογαριασμός εκμετάλλευσης) του φορέα παρουσιάζονται για τα 3 τελευταία έτη πριν την υποβολή της αίτησης.</t>
  </si>
  <si>
    <t>Ενισχυόμενο 
Κόστος</t>
  </si>
  <si>
    <t>Τα ΕΞΟΔΑ ΔΙΟΙΚΗΣΗΣ και ΕΞΟΔΑ ΔΙΑΘΕΣΗΣ (π.χ. Προμήθειες σε τουριστικά γραφεία &amp; διαφήμιση, κλπ) δεν θα συμπεριλαμβάνονται στον παραπάνω πίνακα. 
Θα εισάγονται (για το σύνολο του φορέα) απευθείας στον πίνακα "Λογαριασμός Εκμετάλλευσης".</t>
  </si>
  <si>
    <r>
      <rPr>
        <b/>
        <sz val="10"/>
        <rFont val="Tahoma"/>
        <family val="2"/>
        <charset val="161"/>
      </rPr>
      <t xml:space="preserve">(i) </t>
    </r>
    <r>
      <rPr>
        <sz val="10"/>
        <rFont val="Tahoma"/>
        <family val="2"/>
        <charset val="161"/>
      </rPr>
      <t>Στον παρακάτω πίνακα μεταφέρονται οριζόντια τα ποσά των τόκων και των χρεολυσίων αντίστοιχα από τον παρπάνω πίνακα που έχει συμπληρωθεί βάσει του τύπου του δανείου.</t>
    </r>
  </si>
  <si>
    <t>Μπάρ, Καφετέρια κλπ</t>
  </si>
  <si>
    <r>
      <rPr>
        <b/>
        <sz val="10"/>
        <rFont val="Tahoma"/>
        <family val="2"/>
        <charset val="161"/>
      </rPr>
      <t xml:space="preserve">(i) </t>
    </r>
    <r>
      <rPr>
        <sz val="10"/>
        <rFont val="Tahoma"/>
        <family val="2"/>
        <charset val="161"/>
      </rPr>
      <t xml:space="preserve">Το φύλλο αυτό συμπληρώνεται μόνο από υφιστάμενους φορείς και σε περιπτώσεις που η μονάδα/ες που συνδέεται με το επενδυτικό σχέδιο έχει υφιστάμενη λειτουργία. Τα στοιχεία του παρακάτω πίνακα </t>
    </r>
    <r>
      <rPr>
        <b/>
        <u/>
        <sz val="10"/>
        <rFont val="Tahoma"/>
        <family val="2"/>
        <charset val="161"/>
      </rPr>
      <t>αναφέρονται στην ξενοδοχειακή μονάδα</t>
    </r>
    <r>
      <rPr>
        <sz val="10"/>
        <rFont val="Tahoma"/>
        <family val="2"/>
        <charset val="161"/>
      </rPr>
      <t xml:space="preserve"> (υποκείμενο του επενδυτικού σχεδίου) και όχι στο σύνολο του φορέα.</t>
    </r>
  </si>
  <si>
    <r>
      <rPr>
        <b/>
        <sz val="10"/>
        <rFont val="Tahoma"/>
        <family val="2"/>
        <charset val="161"/>
      </rPr>
      <t>(ii)</t>
    </r>
    <r>
      <rPr>
        <sz val="10"/>
        <rFont val="Tahoma"/>
        <family val="2"/>
        <charset val="161"/>
      </rPr>
      <t xml:space="preserve"> Τα ΕΞΟΔΑ ΔΙΟΙΚΗΣΗΣ και ΕΞΟΔΑ ΔΙΑΘΕΣΗΣ (π.χ. Προμήθειες σε τουριστικά γραφεία &amp; διαφήμιση, κλπ) δεν θα συμπεριλαμβάνονται στον παραπάνω πίνακα. Θα εισάγονται (για το σύνολο του φορέα) απευθείας στον πίνακα "Λογαριασμός Εκμετάλλευσης"</t>
    </r>
  </si>
  <si>
    <r>
      <rPr>
        <b/>
        <sz val="10"/>
        <rFont val="Tahoma"/>
        <family val="2"/>
        <charset val="161"/>
      </rPr>
      <t>(i)</t>
    </r>
    <r>
      <rPr>
        <sz val="10"/>
        <rFont val="Tahoma"/>
        <family val="2"/>
        <charset val="161"/>
      </rPr>
      <t xml:space="preserve"> Το φύλλο αυτό συμπληρώνεται μόνο από υφιστάμενους φορείς και σε περιπτώσεις που η μονάδα/ες που συνδέεται με το επενδυτικό σχέδιο έχει υφιστάμενη λειτουργία. Τα στοιχεία του παραπάνω πίνακα </t>
    </r>
    <r>
      <rPr>
        <b/>
        <u/>
        <sz val="10"/>
        <rFont val="Tahoma"/>
        <family val="2"/>
        <charset val="161"/>
      </rPr>
      <t>αναφέρονται στην ξενοδοχειακή μονάδα</t>
    </r>
    <r>
      <rPr>
        <sz val="10"/>
        <rFont val="Tahoma"/>
        <family val="2"/>
        <charset val="161"/>
      </rPr>
      <t xml:space="preserve"> (υποκείμενο του επενδυτικού σχεδίου) και όχι στο σύνολο του φορέα.</t>
    </r>
  </si>
  <si>
    <r>
      <t xml:space="preserve">Στα φύλλα που αφορούν "ΠΛΗΡΟΤΗΤΑ - ΕΣΟΔΑ ΜΟΝΑΔΑΣ" και "ΚΟΣΤΟΣ ΜΟΝΑΔΑΣ" ακολουθείται η εξής λογική: 
Καταγράφονται οι πρόβλέψεις των μεγέθων της μονάδας που συνδέεται με το επενδυτικό σχέδιο (και όχι του φορέα της επένδυσης) σε βάθος 10ετίας </t>
    </r>
    <r>
      <rPr>
        <b/>
        <sz val="10"/>
        <rFont val="Arial Greek"/>
        <charset val="161"/>
      </rPr>
      <t>μετά την υλοποίηση του επενδυτικού σχεδίου.</t>
    </r>
    <r>
      <rPr>
        <sz val="10"/>
        <rFont val="Arial Greek"/>
        <charset val="161"/>
      </rPr>
      <t xml:space="preserve"> 
Τα έσοδα και κόστη για το σύνολο του φορέα της επένδυσης συμπληρώνονται στο φύλλο "ΕΣΟΔΑ - ΚΟΣΤΗ ΦΟΡΕΑ".</t>
    </r>
  </si>
  <si>
    <t>ΜΕΣΗ ΜΗΝΙΑΙΑ ΠΛΗΡΟΤΗΤΑ</t>
  </si>
  <si>
    <t>ΤΙΜΗ / ΚΛΙΝΗ / ΔΙΑΝΥΚΤΕΡΕΥΣΗ  ( ΣΕ €)</t>
  </si>
  <si>
    <t>ΣΥΝΟΛΟ ΚΟΣΤΟΥΣ ΠΑΡΟΧΗΣ ΥΠΗΡΕΣΙΩΝ ΜΟΝΑΔΑΣ</t>
  </si>
  <si>
    <t xml:space="preserve">ΣΥΝΟΛΙΚΕΣ ΔΙΑΝΥΚΤΕΡΕΥΣΕΙΣ </t>
  </si>
  <si>
    <t>Μείον : Κόστος παροχής υπηρεσιών</t>
  </si>
  <si>
    <t>ΤΟΚΟΣ</t>
  </si>
  <si>
    <t xml:space="preserve">ΠΟΣΟ ΔΟΣΗΣ </t>
  </si>
  <si>
    <t>ΣΥΝΟΛΙΚΟ ΠΟΣΟ ΛΟΓΙΖΟΜΕΝΩΝ ΔΟΣΕΩΝ ΕΤΗΣΙΩΣ</t>
  </si>
  <si>
    <t>Α. ΠΙΣΤΩΣΕΙΣ ΠΡΟΜΗΘΕΥΤΩΝ 
(ΣΥΝΟΛΙΚΑ ΜΕΤΑ ΤΗΝ ΕΠΕΝΔΥΣΗ)</t>
  </si>
  <si>
    <t>ΠΟΣΟ ΕΤΗΣΙΟΥ ΜΙΣΘΩΜΑΤΟΣ ΠΟΥ ΑΦΟΡΑ ΤΗΝ ΕΞΟΦΛΗΣΗ ΤΗΣ ΑΞΙΑΣ ΚΤΗΣΗΣ 
(ΧΡΕΟΛΥΣΙΟ)</t>
  </si>
  <si>
    <t>Σωρευτικό ΧΡΕΟΛΥΣΙΟ</t>
  </si>
  <si>
    <t>ΑΛΗΚΤΟ ΥΠΟΛΟΙΠΟ (Αρχή Έτους)</t>
  </si>
  <si>
    <t>Σωρευτικό ΧΡΕΟΛΥΣΙΟ
(Τέλος Έτους)</t>
  </si>
  <si>
    <t>Σωρευτικό ΧΡΕΟΛΥΣΙΟ (Τέλος Έτους)</t>
  </si>
  <si>
    <t>ΜΗΧΑΝΗΜΑΤΑ - ΛΟΙΠΟΣ ΜΗΧΑΝΟΛΟΓΙΚΟΣ ΕΞΟΠΛΙΣΜΟΣ - ΤΕΧΝΙΚΕΣ ΕΓΚΑΤΑΣΤΑΣΕΙΣ</t>
  </si>
  <si>
    <t>ΔΑΠΑΝΕΣ ΜΕΛΕΤΩΝ ΚΑΙ ΑΜΟΙΒΕΣ ΣΥΜΒΟΥΛΩΝ ΓΙΑ ΤΗΝ ΠΑΡΑΚΟΛΟΥΘΗΣΗ ΤΟΥ ΕΠΕΝΔΥΤΙΚΟΥ ΣΧΕΔΙΟΥ (μόνο για ΜΜΕ)</t>
  </si>
  <si>
    <t>ΤΟΚΟΙ ΒΡΑΧΥΠΡΟΘΕΣΜΟΥ ΚΕΦ. ΚΙΝΗΣΗΣ</t>
  </si>
  <si>
    <t>ΣΥΝΟΛΟ ΤΟΚΟΧΡΕΩΛΥΣΙΩΝ 
(συμπεριλαμβανομένων μισθωμάτων leasing)</t>
  </si>
  <si>
    <t>ΔΕΙΚΤΗΣ ΔΙΑΤ</t>
  </si>
  <si>
    <t>ΜΕΣΟΣ ΟΡΟΣ 10ΕΤΙΑΣ ΔΙΑΤ</t>
  </si>
  <si>
    <t>ΙΚΑΝΟΤΗΤΑ ΑΠΟΠΛΗΡΩΜΗΣ ΤΟΚΟΧΡΕΩΛΥΣΙΩΝ (ΔΙΑΤ)</t>
  </si>
  <si>
    <t>ΕΠΙΤΟΚΙΟ*</t>
  </si>
  <si>
    <t xml:space="preserve"> ΔΙΑΡΚΕΙΑ ΔΑΝΕΙΟΥ*</t>
  </si>
  <si>
    <t xml:space="preserve">Το αρχείο υποβάλλεται υποχρεωτικά με συναρτήσεις και όχι με τιμές διαφορετικά δεν γίνεται δεκτό. </t>
  </si>
  <si>
    <t>ΚΤΗΡΙΑΚΕΣ ΕΓΚΑΤΑΣΤΑΣΕΙΣ</t>
  </si>
  <si>
    <t xml:space="preserve">ΑΓΟΡΑ ΠΑΓΙΩΝ ΣΤΟΙΧΕΙΩΝ ΕΝΕΡΓΗΤΙΚΟΥ ΜΟΝΑΔΑΣ ΠΟΥ ΕΧΕΙ ΠΑΥΣΕΙ ΤΗ ΛΕΙΤΟΥΡΓΙΑ ΤΗΣ </t>
  </si>
  <si>
    <t>ΑΫΛΑ ΣΤΟΙΧΕΙΑ ΕΝΕΡΓΗΤΙΚΟΥ</t>
  </si>
  <si>
    <t xml:space="preserve">ΑΫΛΑ ΣΤΟΙΧΕΙΑ ΕΝΕΡΓΗΤΙΚΟΥ </t>
  </si>
  <si>
    <t>Υποσύνολο κόστους δαπανών ΟΜΑΔΑΣ Α (ενσώματα &amp; άϋλα)</t>
  </si>
  <si>
    <t>ΓΕΝΙΚΟ ΣΥΝΟΛΟ ΚΟΣΤΟΥΣ ΔΑΠΑΝΩΝ ΟΜΑΔΑΣ Α</t>
  </si>
  <si>
    <t>(*) Εφόσον τεθούν δαπάνες μισθολογικού κόστους, οι λοιπές δαπάνες της Ομάδας Α δεν ενισχύονται (άρ. 8, παρ. 1 περ. γ προκήρυξης)</t>
  </si>
  <si>
    <t xml:space="preserve">1ο ΕΤΟΣ </t>
  </si>
  <si>
    <t>* Τακτικό αποθεματικό:</t>
  </si>
  <si>
    <t>**  Μερίσματα πληρωτέα:</t>
  </si>
  <si>
    <t>ΜΕΡΙΣΜΑΤΑ ΠΛΗΡΩΤΕΑ **</t>
  </si>
  <si>
    <t>ΤΑΚΤΙΚΟ ΑΠΟΘΕΜΑΤΙΚΟ *</t>
  </si>
  <si>
    <t xml:space="preserve">ΜΕΙΟΝ: ΦΟΡΟΣ ΕΙΣΟΔΗΜΑΤΟΣ ΧΡΗΣΗΣ </t>
  </si>
  <si>
    <t>ΕΡΓΑ ΔΙΑΜΟΡΦΩΣΗΣ ΠΕΡΙΒΑΛΛΟΝΤΟΣ ΧΩΡΟΥ</t>
  </si>
  <si>
    <t>ΜΗΧΑΝΟΛΟΓΙΚΟΣ ΕΞΟΠΛΙΣΜΟΣ - ΤΕΧΝΙΚΕΣ (ΕΙΔΙΚΕΣ) ΕΓΚΑΤΑΣΤΑΣΕΙΣ</t>
  </si>
  <si>
    <t>ΛΟΙΠΟΣ ΕΞΟΠΛΙΣΜΟΣ</t>
  </si>
  <si>
    <t>ΟΜΑΔΑ Α ΠΕΡΙΦΕΡΕΙΑΚΕΣ ΕΠΕΝΔΥΤΙΚΕΣ ΕΝΙΣΧΥΣΕΙΣ (άρθρο 14 ΓΑΚ 651/2014)</t>
  </si>
  <si>
    <r>
      <t xml:space="preserve">ΜΙΣΘΟΛΟΓΙΚΟ ΚΟΣΤΟΣ ΝΕΩΝ ΘΕΣΕΩΝ ΕΡΓΑΣΙΑΣ </t>
    </r>
    <r>
      <rPr>
        <b/>
        <sz val="8.5"/>
        <color indexed="10"/>
        <rFont val="Tahoma"/>
        <family val="2"/>
        <charset val="161"/>
      </rPr>
      <t>(*)</t>
    </r>
  </si>
  <si>
    <t>ΣΥΝΟΛΟ ΟΜΑΔΑΣ Β</t>
  </si>
  <si>
    <t xml:space="preserve">ΟΜΑΔΑ Β. </t>
  </si>
  <si>
    <t xml:space="preserve">ΔΑΠΑΝΕΣ ΓΙΑ ΣΥΜΒΟΥΛΕΥΤΙΚΕΣ ΥΠΗΡΕΣΙΕΣ (μόνο για νέες ΜΜΕ) </t>
  </si>
  <si>
    <t>ΕΠΙΛΕΞΙΜΟ ΚΟΣΤΟΣ</t>
  </si>
  <si>
    <r>
      <t xml:space="preserve">ΥΨΟΣ ΔΑΝΕΙΟΥ </t>
    </r>
    <r>
      <rPr>
        <b/>
        <sz val="8.5"/>
        <color indexed="10"/>
        <rFont val="Tahoma"/>
        <family val="2"/>
        <charset val="161"/>
      </rPr>
      <t>(*)</t>
    </r>
  </si>
  <si>
    <r>
      <t>ΠΟΣΟ ΣΥΜΒΑΣΗΣ LEASING</t>
    </r>
    <r>
      <rPr>
        <b/>
        <sz val="8.5"/>
        <color indexed="10"/>
        <rFont val="Tahoma"/>
        <family val="2"/>
        <charset val="161"/>
      </rPr>
      <t xml:space="preserve"> (*)</t>
    </r>
  </si>
  <si>
    <r>
      <t xml:space="preserve">ΕΝΙΣΧΥΣΗ ΧΡΗΜΑΤΟΔΟΤΙΚΗΣ ΜΙΣΘΩΣΗΣ </t>
    </r>
    <r>
      <rPr>
        <b/>
        <sz val="8.5"/>
        <color indexed="10"/>
        <rFont val="Tahoma"/>
        <family val="2"/>
        <charset val="161"/>
      </rPr>
      <t>(*)</t>
    </r>
  </si>
  <si>
    <t>Τα απολογιστικά στοιχεία πληρότητας - εσόδων - κόστους συμπληρώνονται μόνο για το τελευταίο έτος πριν την υποβολή της αίτησης και από υφιστάμενους φορείς των οποίων οι μονάδες που συνδέονται με το επενδυτικό σχέδιο είχαν υφιστάμενη δραστηριότητα. Τα στοιχεία αυτά αφορούν τη μονάδα και όχι το σύνολο του φορέα.</t>
  </si>
  <si>
    <t>20..</t>
  </si>
  <si>
    <t>ΦΟΡΜΑ ΥΠΟΛΟΓΙΣΜΟΥ ΘΕΣΕΩΝ ΑΠΑΣΧΟΛΗΣΗΣ (ΕΜΕ) ΤΩΝ ΤΡΙΩΝ ΤΕΛΕΥΤΑΙΩΝ ΚΛΕΙΣΜΕΝΩΝ ΧΡΗΣΕΩΝ ΠΡΙΝ ΤΗΝ ΑΙΤΗΣΗ ΥΠΑΓΩΓΗΣ ΓΙΑ ΤΗΝ ΤΕΚΜΗΡΙΩΣΗ ΤΟΥ ΜΕΓΕΘΟΥΣ (ΜΟΝΟ ΓΙΑ ΜΜΕ ΕΠΙΧΕΙΡΗΣΕΙΣ)</t>
  </si>
  <si>
    <r>
      <t xml:space="preserve">                      ΥΠΟΛΟΓΙΣΜΟΣ ΕΜΕ  ΕΤΟΥΣ 20</t>
    </r>
    <r>
      <rPr>
        <b/>
        <sz val="11"/>
        <color indexed="10"/>
        <rFont val="Calibri"/>
        <family val="2"/>
        <charset val="161"/>
      </rPr>
      <t>XX</t>
    </r>
  </si>
  <si>
    <t>1ο
 τρίμηνο</t>
  </si>
  <si>
    <t>2ο 
τρίμηνο</t>
  </si>
  <si>
    <t>3ο
τρίμηνο</t>
  </si>
  <si>
    <t>4ο
τρίμηνο</t>
  </si>
  <si>
    <t xml:space="preserve">Α/Α </t>
  </si>
  <si>
    <t>ΚΑΤΗΓΟΡΙΑ ΕΡΓΑΖΟΜΕΝΩΝ (ΕΡΓΑΣΙΑΚΟ ΚΑΘΕΣΤΩΣ)</t>
  </si>
  <si>
    <t>Ι</t>
  </si>
  <si>
    <t>Φ</t>
  </si>
  <si>
    <t>Μ</t>
  </si>
  <si>
    <t>Α</t>
  </si>
  <si>
    <t>Σ</t>
  </si>
  <si>
    <t>Ο</t>
  </si>
  <si>
    <t>Ν</t>
  </si>
  <si>
    <t>Δ</t>
  </si>
  <si>
    <t>ΩΡΕΣ ΑΠΑΣΧΟΛΗΣΗΣ ΚΑΤΑ ΤΟ 12ΜΗΝΟ</t>
  </si>
  <si>
    <t>ΗΜΕΡΕΣ ΑΣΦΑΛΙΣΗΣ ΚΑΤΑ ΤΟ 12ΜΗΝΟ</t>
  </si>
  <si>
    <t xml:space="preserve">ΕΜΕ 12MHNOY </t>
  </si>
  <si>
    <t>Πλήρους απασχόληση (8 ωρών)</t>
  </si>
  <si>
    <t>Μερικής απασχόλησης (7 ωρών)</t>
  </si>
  <si>
    <t>Μερικής απασχόλησης (6 ωρών)</t>
  </si>
  <si>
    <t>Μερικής απασχόλησης (5 ωρών)</t>
  </si>
  <si>
    <t>Μερικής απασχόλησης (4 ωρών)</t>
  </si>
  <si>
    <t>Μερικής απασχόλησης (3 ωρών)</t>
  </si>
  <si>
    <t>Μερικής απασχόλησης (2 ωρών)</t>
  </si>
  <si>
    <t>Μερικής απασχόλησης (1 ώρας)</t>
  </si>
  <si>
    <t>Ωρομίσθιοι με μη σταθερό ωράριο απασχόλησης σε εβδομαδιαία ή/και μηνιαία βάση (ΩΡΕΣ ΑΠΑΣΧΟΛΗΣΗΣ) - (βλ. Παρατήρηση  3)</t>
  </si>
  <si>
    <t>Eκ περιτροπής απασχολούμενοι (ΗΜΕΡΕΣ ΑΠΑΣΧΟΛΗΣΗΣ)  - (βλ. Παρατήρηση  4)</t>
  </si>
  <si>
    <t xml:space="preserve">ΣΥΝΟΛΟ ΕΜΕ ΕΤΟΥΣ </t>
  </si>
  <si>
    <r>
      <t xml:space="preserve">                       ΥΠΟΛΟΓΙΣΜΟΣ ΕΜΕ  ΕΤΟΥΣ 20</t>
    </r>
    <r>
      <rPr>
        <b/>
        <sz val="11"/>
        <color indexed="10"/>
        <rFont val="Calibri"/>
        <family val="2"/>
        <charset val="161"/>
      </rPr>
      <t>XX-1</t>
    </r>
  </si>
  <si>
    <r>
      <t xml:space="preserve">                   ΥΠΟΛΟΓΙΣΜΟΣ ΕΜΕ  ΕΤΟΥΣ 20</t>
    </r>
    <r>
      <rPr>
        <b/>
        <sz val="11"/>
        <color indexed="10"/>
        <rFont val="Calibri"/>
        <family val="2"/>
        <charset val="161"/>
      </rPr>
      <t>XX-2</t>
    </r>
  </si>
  <si>
    <t>Παρατηρήσεις για τον υπολογισμό των ΕΜΕ (Ετήσιες Μονάδες Εργασίας):</t>
  </si>
  <si>
    <t>Στις κατηγορίες (1)-(8) καταγράφεται το πλήθος των εργαζομένων  κάθε κατηγορίας (αορίστου ή ορισμένου χρόνου). Σε περίπτωση που ένας εργαζόμενος αυτών των κατηγοριών  δεν έχει απασχοληθεί ολόκληρο μήνα (π.χ. έχει προσληφθεί ή αποχωρήσει κατά τη διάρκεια του μήνα) καταγράφεται ως δεκαδικός αριθμός  μικρότερος της μονάδας ,  που προκύπτει από τον λόγο: ημέρες ασφάλισής του / 25
Στη, κατηγορία  (1) η εύρεση των ΕΜΕ γίνεται αθροίζοντας το πλήθος των εργαζομένων της κατηγορίας (αορίστου ή ορισμένου χρόνου), διά του 12. Στις κατηγορίες από 2-8 η εύρεση των ΕΜΕ γίνεται με το κλάσμα του πλήθους των εργαζομένων κάθε κατηγορίας διά του 12,  επί του κλάσματος  των ωρών απασχόλησης της εκάστοτε κατηγορίας.</t>
  </si>
  <si>
    <r>
      <t xml:space="preserve">Εφόσον έχουμε </t>
    </r>
    <r>
      <rPr>
        <b/>
        <u/>
        <sz val="11"/>
        <color indexed="8"/>
        <rFont val="Calibri"/>
        <family val="2"/>
        <charset val="161"/>
      </rPr>
      <t xml:space="preserve">ωρομίσθιους </t>
    </r>
    <r>
      <rPr>
        <sz val="11"/>
        <color indexed="8"/>
        <rFont val="Calibri"/>
        <family val="2"/>
        <charset val="161"/>
      </rPr>
      <t>με μη σταθερό ωράριο απασχόλησης σε εβδομαδιαία ή/και μηνιαία βάση, τότε στην κατηγορία  9 και στην αντίστοιχη στήλη συμπληρώνεται το άθροισμα των ωρών απασχόλησης του 12μηνου όλων των εργαζομένων της κατηγορίας αυτής.  Η εύρεση των ΕΜΕ τους γίνεται με την πράξη:  (άθροισμα ωρών απασχόλησης για το δωδεκάμηνο, όλων των εργαζομένων της κατηγορίας αυτής)/2080 (οι 2.080 ώρες προκύπτουν από το γινόμενο 52 Εβδομάδες*5*8).</t>
    </r>
  </si>
  <si>
    <r>
      <t xml:space="preserve">Εφόσον έχουμε </t>
    </r>
    <r>
      <rPr>
        <b/>
        <sz val="11"/>
        <color indexed="8"/>
        <rFont val="Calibri"/>
        <family val="2"/>
        <charset val="161"/>
      </rPr>
      <t>ε</t>
    </r>
    <r>
      <rPr>
        <b/>
        <u/>
        <sz val="11"/>
        <color indexed="8"/>
        <rFont val="Calibri"/>
        <family val="2"/>
        <charset val="161"/>
      </rPr>
      <t xml:space="preserve">κ περιτροπής απασχολούμενους </t>
    </r>
    <r>
      <rPr>
        <sz val="11"/>
        <color indexed="8"/>
        <rFont val="Calibri"/>
        <family val="2"/>
        <charset val="161"/>
      </rPr>
      <t xml:space="preserve">(Ν 3846/2010), τότε στην κατηγορία 10 και στην αντίστοιχη στήλη συμπληρώνεται το άθροισμα των ημερών απασχόλησης του 12μηνου όλων των εργαζομένων της κατηγορίας αυτής. 
Η εύρεση των ΕΜΕ τους γίνεται με την πράξη: (άθροισμα ημερών απασχόλησης για το δωδεκάμηνο, όλων των εργαζομένων της κατηγορίας αυτής)/300. </t>
    </r>
  </si>
  <si>
    <t>ΑΝΑΛΥΣΗ ΠΡΟΒΛΕΠΟΜΕΝΩΝ ΔΟΣΕΩΝ ΜΑΚΡΟΠΡΟΘΕΣΜΟΥ ΔΑΝΕΙΟΥ ΕΠΕΝΔΥΣΗΣ  (ΣΕ €)</t>
  </si>
  <si>
    <t>ΣΗΜΕΙΩΣΗ: Η φόρμα συμπληρώνεται ξεχωριστά για τον φορέα του επενδυτικού σχεδίου (σε περίπτωση ΜΜΕ) καθώς και για κάθε Συνδεδεμένη ή Συνεργαζόμενη επιχείρηση που αναφέρεται στην Δήλωση Μικρομεσαίων Επιχειρήσεων (ΜΜΕ) που υποβάλλεται για την τεκμηρίωση του μεγέθους . Για κάθε επιχείρηση προστίθεται και συμπληρώνεται αντίστοιχα ένα ξεχωριστό φύλλο. Στο τέλος του φύλλου παρέχονται οδηγίες συμπλήρωσης των πινάκων.</t>
  </si>
  <si>
    <t>Επωνυμία Επιχείρησης</t>
  </si>
  <si>
    <t>ΑΦΜ Επιχείρησης</t>
  </si>
  <si>
    <t>Στις στήλες των μηνών αναφοράς υπολογισμού των ΕΜΕ, συμπληρώνονται οι 12 μήνες για κάθε μία από τις τρεις (3) κλεισμένες διαχειριστικές χρήσεις πριν την υποβολή της αίτησης υπαγωγής, σε αντιστοιχία και με τα υποβαλλόμενα οικονομικά στοιχεία ώστε να υπολογίζεται το μέγεθος της επιχείρησης για κάθε χρήση.</t>
  </si>
  <si>
    <r>
      <t xml:space="preserve">Πίνακες Προβλέψεων Βιωσιμότητας και Απολογιστικών Στοιχείων Φορέα για Επενδυτικά Σχέδια στο καθεστώς </t>
    </r>
    <r>
      <rPr>
        <b/>
        <sz val="14"/>
        <color indexed="12"/>
        <rFont val="Arial Greek"/>
        <charset val="161"/>
      </rPr>
      <t>ΕΝΙΣΧΥΣΗ ΤΟΥΡΙΣΤΙΚΩΝ ΕΠΕΝΔΥΣΕΩΝ</t>
    </r>
    <r>
      <rPr>
        <b/>
        <sz val="14"/>
        <rFont val="Arial Greek"/>
        <charset val="161"/>
      </rPr>
      <t>.</t>
    </r>
  </si>
  <si>
    <r>
      <rPr>
        <b/>
        <sz val="10"/>
        <color indexed="10"/>
        <rFont val="Tahoma"/>
        <family val="2"/>
        <charset val="161"/>
      </rPr>
      <t>(*)</t>
    </r>
    <r>
      <rPr>
        <b/>
        <sz val="10"/>
        <rFont val="Tahoma"/>
        <family val="2"/>
        <charset val="161"/>
      </rPr>
      <t xml:space="preserve"> </t>
    </r>
    <r>
      <rPr>
        <sz val="10"/>
        <rFont val="Tahoma"/>
        <family val="2"/>
        <charset val="161"/>
      </rPr>
      <t>Τα στοιχεία που θα εισαχθούν στα παραπάνω πεδία θα πρέπει να είναι ταυτόσημα με αυτά που έχουν εισαχθεί και υποβληθεί στο Πληροφοριακό Σύστημα Αναπτυξιακών Νόμων (ΠΣ-Αν) στο Βήμα ΙΙΙ "Κόστος - Χρηματοδοτικό Σχήμα".</t>
    </r>
  </si>
  <si>
    <t xml:space="preserve">Τα στοιχεία που θα εισαχθούν στα παραπάνω πεδία και αφορούν αποσβέσεις του επενδυτικού σχεδίου θα πρέπει να είναι ταυτόσημα με αυτά που έχουν εισαχθεί και υποβληθεί στο Πληροφοριακό Σύστημα Αναπτυξιακών Νόμων (ΠΣ-Αν)  στο Βήμα ΙΙΙ "Κόστος - Χρηματοδοτικό Σχήμα"  </t>
  </si>
  <si>
    <r>
      <t xml:space="preserve">Προσοχή! 
</t>
    </r>
    <r>
      <rPr>
        <b/>
        <sz val="10"/>
        <color indexed="30"/>
        <rFont val="Tahoma"/>
        <family val="2"/>
        <charset val="161"/>
      </rPr>
      <t>Η τιμή του Δείκτη ΔΙΑΤ, θα πρέπει να μεταφερθεί στο Βήμα ΙV "Βαθμολογία" στην Καρτέλα 1.5 Αξιολόγηση επενδυτικού σχεδίου στο Πεδίο 5.2 στο Πληροφοριακό Σύστημα Αναπτυξιακών Νόμων (ΠΣ-Αν)</t>
    </r>
  </si>
  <si>
    <r>
      <t xml:space="preserve">Προσοχή! 
</t>
    </r>
    <r>
      <rPr>
        <b/>
        <sz val="10"/>
        <color indexed="30"/>
        <rFont val="Tahoma"/>
        <family val="2"/>
        <charset val="161"/>
      </rPr>
      <t>Η τιμή του Δείκτη IRR, θα πρέπει να μεταφερθεί στο Βήμα ΙV "Βαθμολογία" στην Καρτέλα 1.5 Αξιολόγηση επενδυτικού σχεδίου στο Πεδίο 5.1 στο Πληροφοριακό Σύστημα Αναπτυξιακών Νόμων (ΠΣ-Αν)</t>
    </r>
  </si>
  <si>
    <r>
      <t xml:space="preserve">Προσοχή! 
1. </t>
    </r>
    <r>
      <rPr>
        <sz val="11"/>
        <color indexed="30"/>
        <rFont val="Calibri"/>
        <family val="2"/>
        <charset val="161"/>
      </rPr>
      <t xml:space="preserve">Το σύνολο των ΕΜΕ </t>
    </r>
    <r>
      <rPr>
        <b/>
        <sz val="11"/>
        <color indexed="30"/>
        <rFont val="Calibri"/>
        <family val="2"/>
        <charset val="161"/>
      </rPr>
      <t>του φορέα</t>
    </r>
    <r>
      <rPr>
        <sz val="11"/>
        <color indexed="30"/>
        <rFont val="Calibri"/>
        <family val="2"/>
        <charset val="161"/>
      </rPr>
      <t xml:space="preserve"> (</t>
    </r>
    <r>
      <rPr>
        <b/>
        <sz val="11"/>
        <color indexed="30"/>
        <rFont val="Calibri"/>
        <family val="2"/>
        <charset val="161"/>
      </rPr>
      <t>μόνο</t>
    </r>
    <r>
      <rPr>
        <sz val="11"/>
        <color indexed="30"/>
        <rFont val="Calibri"/>
        <family val="2"/>
        <charset val="161"/>
      </rPr>
      <t xml:space="preserve">) για κάθε διαχειριστική χρήση θα πρέπει μεταφερθεί στο Βήμα Ι "Αίτηση - Ερωτηματολόγιο" στην Καρτέλα 3.1 "Απασχόληση Επιχείρησης"  στο Πληροφοριακό Σύστημα Αναπτυξιακών Νόμων (ΠΣ-Αν) 
</t>
    </r>
    <r>
      <rPr>
        <sz val="11"/>
        <color indexed="10"/>
        <rFont val="Calibri"/>
        <family val="2"/>
        <charset val="161"/>
      </rPr>
      <t>2</t>
    </r>
    <r>
      <rPr>
        <sz val="11"/>
        <color indexed="30"/>
        <rFont val="Calibri"/>
        <family val="2"/>
        <charset val="161"/>
      </rPr>
      <t xml:space="preserve">. Το σύνολο των ΕΜΕ </t>
    </r>
    <r>
      <rPr>
        <b/>
        <sz val="11"/>
        <color indexed="30"/>
        <rFont val="Calibri"/>
        <family val="2"/>
        <charset val="161"/>
      </rPr>
      <t xml:space="preserve">κάθε συνδεδεμένης </t>
    </r>
    <r>
      <rPr>
        <sz val="11"/>
        <color indexed="30"/>
        <rFont val="Calibri"/>
        <family val="2"/>
        <charset val="161"/>
      </rPr>
      <t xml:space="preserve">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
</t>
    </r>
    <r>
      <rPr>
        <sz val="11"/>
        <color indexed="10"/>
        <rFont val="Calibri"/>
        <family val="2"/>
        <charset val="161"/>
      </rPr>
      <t xml:space="preserve">3. </t>
    </r>
    <r>
      <rPr>
        <sz val="11"/>
        <color indexed="30"/>
        <rFont val="Calibri"/>
        <family val="2"/>
        <charset val="161"/>
      </rPr>
      <t xml:space="preserve"> Το σύνολο των ΕΜΕ </t>
    </r>
    <r>
      <rPr>
        <b/>
        <sz val="11"/>
        <color indexed="30"/>
        <rFont val="Calibri"/>
        <family val="2"/>
        <charset val="161"/>
      </rPr>
      <t xml:space="preserve">κάθε συνεργαζόμενης </t>
    </r>
    <r>
      <rPr>
        <sz val="11"/>
        <color indexed="30"/>
        <rFont val="Calibri"/>
        <family val="2"/>
        <charset val="161"/>
      </rPr>
      <t>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t>
    </r>
  </si>
  <si>
    <r>
      <rPr>
        <b/>
        <sz val="10"/>
        <rFont val="Tahoma"/>
        <family val="2"/>
        <charset val="161"/>
      </rPr>
      <t xml:space="preserve">(i) </t>
    </r>
    <r>
      <rPr>
        <sz val="10"/>
        <rFont val="Tahoma"/>
        <family val="2"/>
        <charset val="161"/>
      </rPr>
      <t xml:space="preserve">Τα στοιχεία που θα εισαχθούν στα παρακάτω πεδία θα πρέπει να είναι ταυτόσημα με αυτά που έχουν εισαχθεί και υποβληθεί στο Πληροφοριακό Σύστημα Αναπτυξιακών Νόμων (ΠΣ-Αν) στο Βήμα ΙΙΙ "Κόστος - Χρηματοδοτικό Σχήμα".
</t>
    </r>
  </si>
  <si>
    <t>ΣΥΝΟΛΟ ΚΟΣΤΟΥΣ ΕΠΕΝΔΥΣΗΣ (Α + ΒΓ)</t>
  </si>
  <si>
    <t>ΔΑΠΑΝΕΣ ΓΙΑ ΕΠΑΓΓΕΛΜΑΤΙΚΗ ΚΑΤΑΡΤΙΣΗ</t>
  </si>
  <si>
    <t>ΔΑΠΑΝΕΣ ΓΙΑ ΣΥΜΜΕΤΟΧΗ ΜΜΕ ΣΕ ΕΜΠΟΡΙΚΕΣ ΕΚΘΕΣΕΙΣ</t>
  </si>
  <si>
    <t>ΕΠΙΛΕΞΙΜΕΣ ΔΑΠΑΝΕΣ ΠΕΡΙΦΕΡΕΙΑΚΩΝ ΕΝΙΣΧΥΣΕΩΝ (άρθρο 6 Ν.4887/2022)</t>
  </si>
  <si>
    <r>
      <t xml:space="preserve">ΕΠΙΛΕΞΙΜΕΣ ΔΑΠΑΝΕΣ </t>
    </r>
    <r>
      <rPr>
        <b/>
        <u/>
        <sz val="8.5"/>
        <rFont val="Tahoma"/>
        <family val="2"/>
        <charset val="161"/>
      </rPr>
      <t>ΕΚΤΟΣ</t>
    </r>
    <r>
      <rPr>
        <b/>
        <sz val="8.5"/>
        <rFont val="Tahoma"/>
        <family val="2"/>
        <charset val="161"/>
      </rPr>
      <t xml:space="preserve"> ΠΕΡΙΦΕΡΕΙΑΚΩΝ ΕΝΙΣΧΥΣΕΩΝ (άρθρο 7 Ν.4887/2022)</t>
    </r>
  </si>
  <si>
    <t>Κατηγορία 1η:</t>
  </si>
  <si>
    <r>
      <rPr>
        <b/>
        <sz val="8.5"/>
        <rFont val="Verdana"/>
        <family val="2"/>
        <charset val="161"/>
      </rPr>
      <t>Κατηγορία 2η:</t>
    </r>
    <r>
      <rPr>
        <sz val="8.5"/>
        <rFont val="Verdana"/>
        <family val="2"/>
        <charset val="161"/>
      </rPr>
      <t xml:space="preserve"> </t>
    </r>
  </si>
  <si>
    <r>
      <rPr>
        <b/>
        <sz val="8.5"/>
        <rFont val="Verdana"/>
        <family val="2"/>
        <charset val="161"/>
      </rPr>
      <t>Κατηγορία 3η:</t>
    </r>
    <r>
      <rPr>
        <sz val="8.5"/>
        <rFont val="Verdana"/>
        <family val="2"/>
        <charset val="161"/>
      </rPr>
      <t xml:space="preserve"> </t>
    </r>
  </si>
  <si>
    <r>
      <rPr>
        <b/>
        <sz val="8.5"/>
        <rFont val="Verdana"/>
        <family val="2"/>
        <charset val="161"/>
      </rPr>
      <t>Κατηγορία 4η:</t>
    </r>
    <r>
      <rPr>
        <sz val="8.5"/>
        <rFont val="Verdana"/>
        <family val="2"/>
        <charset val="161"/>
      </rPr>
      <t xml:space="preserve"> </t>
    </r>
  </si>
  <si>
    <r>
      <rPr>
        <b/>
        <sz val="8.5"/>
        <rFont val="Verdana"/>
        <family val="2"/>
        <charset val="161"/>
      </rPr>
      <t>Κατηγορία 5η:</t>
    </r>
    <r>
      <rPr>
        <sz val="8.5"/>
        <rFont val="Verdana"/>
        <family val="2"/>
        <charset val="161"/>
      </rPr>
      <t xml:space="preserve"> </t>
    </r>
  </si>
  <si>
    <r>
      <rPr>
        <b/>
        <sz val="8.5"/>
        <rFont val="Verdana"/>
        <family val="2"/>
        <charset val="161"/>
      </rPr>
      <t xml:space="preserve">Κατηγορία 6η: </t>
    </r>
    <r>
      <rPr>
        <sz val="8.5"/>
        <rFont val="Verdana"/>
        <family val="2"/>
        <charset val="161"/>
      </rPr>
      <t xml:space="preserve"> </t>
    </r>
  </si>
  <si>
    <t xml:space="preserve">Κατηγορία 7η: </t>
  </si>
  <si>
    <r>
      <rPr>
        <b/>
        <sz val="10"/>
        <rFont val="Tahoma"/>
        <family val="2"/>
        <charset val="161"/>
      </rPr>
      <t xml:space="preserve">(ii) </t>
    </r>
    <r>
      <rPr>
        <sz val="10"/>
        <rFont val="Tahoma"/>
        <family val="2"/>
        <charset val="161"/>
      </rPr>
      <t>Τα στοιχεία που θα εισαχθούν στα παρακάτω πεδία συμπληρώνονται</t>
    </r>
    <r>
      <rPr>
        <b/>
        <u/>
        <sz val="10"/>
        <rFont val="Tahoma"/>
        <family val="2"/>
        <charset val="161"/>
      </rPr>
      <t xml:space="preserve"> μόνο</t>
    </r>
    <r>
      <rPr>
        <sz val="10"/>
        <rFont val="Tahoma"/>
        <family val="2"/>
        <charset val="161"/>
      </rPr>
      <t xml:space="preserve"> σε περιπτώσεις που το επενδυτικό σχέδιο αφορά </t>
    </r>
    <r>
      <rPr>
        <b/>
        <i/>
        <sz val="10"/>
        <rFont val="Tahoma"/>
        <family val="2"/>
        <charset val="161"/>
      </rPr>
      <t xml:space="preserve">εκσυγχρονισμό ολοκληρωμένης μορφής είτε ξενοδοχειακής μονάδας είτε τουριστικής οργανωμένης κατασκήνωσης (camping) ανάλογα με την αντίστοιχη ΚΥΑ εκσυγχρονισμού  </t>
    </r>
    <r>
      <rPr>
        <sz val="10"/>
        <rFont val="Tahoma"/>
        <family val="2"/>
        <charset val="16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</si>
</sst>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8" formatCode="#,##0.00\ &quot;€&quot;;[Red]\-#,##0.00\ &quot;€&quot;"/>
    <numFmt numFmtId="43" formatCode="_-* #,##0.00\ _€_-;\-* #,##0.00\ _€_-;_-* &quot;-&quot;??\ _€_-;_-@_-"/>
    <numFmt numFmtId="164" formatCode="0.000%"/>
    <numFmt numFmtId="165" formatCode="#,##0_ ;[Red]\-#,##0\ "/>
    <numFmt numFmtId="166" formatCode="#,##0.0_ ;[Red]\-#,##0.0\ "/>
    <numFmt numFmtId="167" formatCode="_-* #,##0.00\ _Δ_ρ_χ_._-;\-* #,##0.00\ _Δ_ρ_χ_._-;_-* &quot;-&quot;??\ _Δ_ρ_χ_._-;_-@_-"/>
    <numFmt numFmtId="168" formatCode="_-* #,##0.00\ [$€]_-;\-* #,##0.00\ [$€]_-;_-* &quot;-&quot;??\ [$€]_-;_-@_-"/>
    <numFmt numFmtId="169" formatCode="d/m/yyyy;@"/>
    <numFmt numFmtId="170" formatCode="0.0%"/>
    <numFmt numFmtId="171" formatCode="#,##0.0\ &quot;€&quot;;[Red]\-#,##0.0\ &quot;€&quot;"/>
    <numFmt numFmtId="172" formatCode="#,##0\ _€"/>
    <numFmt numFmtId="173" formatCode="_(* #,##0.00&quot;Δρχ&quot;_);_(* \(#,##0.00&quot;Δρχ&quot;\);_(* &quot;-&quot;??&quot;Δρχ &quot;_);_(@_)"/>
    <numFmt numFmtId="174" formatCode="0.0"/>
    <numFmt numFmtId="175" formatCode="0.000"/>
  </numFmts>
  <fonts count="67">
    <font>
      <sz val="10"/>
      <name val="Arial Greek"/>
      <charset val="161"/>
    </font>
    <font>
      <sz val="10"/>
      <name val="Arial Greek"/>
      <charset val="161"/>
    </font>
    <font>
      <sz val="8.5"/>
      <name val="Tahoma"/>
      <family val="2"/>
      <charset val="161"/>
    </font>
    <font>
      <b/>
      <sz val="8.5"/>
      <name val="Tahoma"/>
      <family val="2"/>
      <charset val="161"/>
    </font>
    <font>
      <b/>
      <sz val="8.5"/>
      <color indexed="8"/>
      <name val="Tahoma"/>
      <family val="2"/>
      <charset val="161"/>
    </font>
    <font>
      <sz val="8"/>
      <name val="Arial Greek"/>
      <charset val="161"/>
    </font>
    <font>
      <sz val="10"/>
      <name val="Tahoma"/>
      <family val="2"/>
      <charset val="161"/>
    </font>
    <font>
      <sz val="8.5"/>
      <color indexed="10"/>
      <name val="Tahoma"/>
      <family val="2"/>
      <charset val="161"/>
    </font>
    <font>
      <sz val="8.5"/>
      <name val="Arial Greek"/>
      <charset val="161"/>
    </font>
    <font>
      <b/>
      <sz val="8.5"/>
      <name val="Arial Greek"/>
      <charset val="161"/>
    </font>
    <font>
      <sz val="11"/>
      <name val="HellasArial"/>
      <charset val="161"/>
    </font>
    <font>
      <sz val="10"/>
      <name val="HellasArial"/>
      <charset val="161"/>
    </font>
    <font>
      <b/>
      <sz val="8"/>
      <name val="Arial"/>
      <family val="2"/>
      <charset val="161"/>
    </font>
    <font>
      <sz val="8"/>
      <name val="Arial"/>
      <family val="2"/>
    </font>
    <font>
      <sz val="10"/>
      <name val="Arial"/>
      <family val="2"/>
      <charset val="161"/>
    </font>
    <font>
      <sz val="8"/>
      <name val="Arial"/>
      <family val="2"/>
      <charset val="161"/>
    </font>
    <font>
      <sz val="10"/>
      <color indexed="63"/>
      <name val="Arial"/>
      <family val="2"/>
      <charset val="161"/>
    </font>
    <font>
      <b/>
      <sz val="8.5"/>
      <color indexed="63"/>
      <name val="Tahoma"/>
      <family val="2"/>
      <charset val="161"/>
    </font>
    <font>
      <sz val="8.5"/>
      <color indexed="63"/>
      <name val="Tahoma"/>
      <family val="2"/>
      <charset val="161"/>
    </font>
    <font>
      <b/>
      <sz val="10"/>
      <name val="Tahoma"/>
      <family val="2"/>
      <charset val="161"/>
    </font>
    <font>
      <sz val="8.5"/>
      <color indexed="12"/>
      <name val="Tahoma"/>
      <family val="2"/>
      <charset val="161"/>
    </font>
    <font>
      <b/>
      <sz val="8.5"/>
      <color indexed="12"/>
      <name val="Tahoma"/>
      <family val="2"/>
      <charset val="161"/>
    </font>
    <font>
      <sz val="10"/>
      <color indexed="63"/>
      <name val="Arial Greek"/>
      <charset val="161"/>
    </font>
    <font>
      <sz val="11"/>
      <color indexed="8"/>
      <name val="Calibri"/>
      <family val="2"/>
      <charset val="161"/>
    </font>
    <font>
      <b/>
      <sz val="11"/>
      <color indexed="8"/>
      <name val="Calibri"/>
      <family val="2"/>
      <charset val="161"/>
    </font>
    <font>
      <sz val="8"/>
      <color indexed="81"/>
      <name val="Tahoma"/>
      <family val="2"/>
      <charset val="161"/>
    </font>
    <font>
      <b/>
      <sz val="8.5"/>
      <color indexed="10"/>
      <name val="Tahoma"/>
      <family val="2"/>
      <charset val="161"/>
    </font>
    <font>
      <sz val="8.5"/>
      <color indexed="8"/>
      <name val="Tahoma"/>
      <family val="2"/>
      <charset val="161"/>
    </font>
    <font>
      <sz val="11"/>
      <name val="HellasArial"/>
    </font>
    <font>
      <b/>
      <sz val="10"/>
      <name val="Arial Greek"/>
      <charset val="161"/>
    </font>
    <font>
      <b/>
      <sz val="6"/>
      <name val="Tahoma"/>
      <family val="2"/>
      <charset val="161"/>
    </font>
    <font>
      <sz val="10"/>
      <name val="Arial Greek"/>
      <charset val="161"/>
    </font>
    <font>
      <b/>
      <sz val="12"/>
      <color indexed="10"/>
      <name val="Tahoma"/>
      <family val="2"/>
      <charset val="161"/>
    </font>
    <font>
      <sz val="10"/>
      <name val="Arial"/>
      <family val="2"/>
      <charset val="161"/>
    </font>
    <font>
      <b/>
      <sz val="9"/>
      <name val="Tahoma"/>
      <family val="2"/>
      <charset val="161"/>
    </font>
    <font>
      <i/>
      <sz val="8.5"/>
      <name val="Tahoma"/>
      <family val="2"/>
      <charset val="161"/>
    </font>
    <font>
      <i/>
      <sz val="8.5"/>
      <color indexed="63"/>
      <name val="Tahoma"/>
      <family val="2"/>
      <charset val="161"/>
    </font>
    <font>
      <b/>
      <i/>
      <sz val="8.5"/>
      <color indexed="10"/>
      <name val="Tahoma"/>
      <family val="2"/>
      <charset val="161"/>
    </font>
    <font>
      <b/>
      <sz val="12"/>
      <name val="Arial Greek"/>
      <charset val="161"/>
    </font>
    <font>
      <sz val="10"/>
      <name val="HellasSouv"/>
      <charset val="161"/>
    </font>
    <font>
      <sz val="11"/>
      <name val="Tahoma"/>
      <family val="2"/>
      <charset val="161"/>
    </font>
    <font>
      <sz val="11"/>
      <name val="Arial Greek"/>
      <charset val="161"/>
    </font>
    <font>
      <sz val="10"/>
      <name val="Arial"/>
      <family val="2"/>
      <charset val="161"/>
    </font>
    <font>
      <sz val="8.5"/>
      <name val="Verdana"/>
      <family val="2"/>
      <charset val="161"/>
    </font>
    <font>
      <b/>
      <u/>
      <sz val="10"/>
      <name val="Tahoma"/>
      <family val="2"/>
      <charset val="161"/>
    </font>
    <font>
      <b/>
      <i/>
      <sz val="10"/>
      <name val="Tahoma"/>
      <family val="2"/>
      <charset val="161"/>
    </font>
    <font>
      <b/>
      <sz val="8.5"/>
      <name val="Verdana"/>
      <family val="2"/>
      <charset val="161"/>
    </font>
    <font>
      <b/>
      <sz val="11"/>
      <name val="Tahoma"/>
      <family val="2"/>
      <charset val="161"/>
    </font>
    <font>
      <b/>
      <sz val="14"/>
      <color indexed="12"/>
      <name val="Arial Greek"/>
      <charset val="161"/>
    </font>
    <font>
      <b/>
      <sz val="14"/>
      <name val="Arial Greek"/>
      <charset val="161"/>
    </font>
    <font>
      <b/>
      <u/>
      <sz val="8.5"/>
      <name val="Tahoma"/>
      <family val="2"/>
      <charset val="161"/>
    </font>
    <font>
      <b/>
      <i/>
      <sz val="10"/>
      <color indexed="10"/>
      <name val="Calibri"/>
      <family val="2"/>
      <charset val="161"/>
    </font>
    <font>
      <b/>
      <sz val="10"/>
      <color indexed="10"/>
      <name val="Tahoma"/>
      <family val="2"/>
      <charset val="161"/>
    </font>
    <font>
      <sz val="12"/>
      <name val="Calibri"/>
      <family val="2"/>
      <charset val="161"/>
    </font>
    <font>
      <sz val="11"/>
      <color indexed="10"/>
      <name val="Calibri"/>
      <family val="2"/>
      <charset val="161"/>
    </font>
    <font>
      <b/>
      <sz val="11"/>
      <name val="Calibri"/>
      <family val="2"/>
      <charset val="161"/>
    </font>
    <font>
      <b/>
      <sz val="11"/>
      <color indexed="10"/>
      <name val="Calibri"/>
      <family val="2"/>
      <charset val="161"/>
    </font>
    <font>
      <b/>
      <sz val="10"/>
      <name val="Calibri"/>
      <family val="2"/>
      <charset val="161"/>
    </font>
    <font>
      <sz val="11"/>
      <name val="Calibri"/>
      <family val="2"/>
      <charset val="161"/>
    </font>
    <font>
      <b/>
      <sz val="9"/>
      <name val="Calibri"/>
      <family val="2"/>
      <charset val="161"/>
    </font>
    <font>
      <b/>
      <sz val="9"/>
      <color indexed="8"/>
      <name val="Calibri"/>
      <family val="2"/>
      <charset val="161"/>
    </font>
    <font>
      <b/>
      <sz val="12"/>
      <color indexed="8"/>
      <name val="Calibri"/>
      <family val="2"/>
      <charset val="161"/>
    </font>
    <font>
      <b/>
      <u/>
      <sz val="11"/>
      <color indexed="8"/>
      <name val="Calibri"/>
      <family val="2"/>
      <charset val="161"/>
    </font>
    <font>
      <b/>
      <sz val="10"/>
      <color indexed="30"/>
      <name val="Tahoma"/>
      <family val="2"/>
      <charset val="161"/>
    </font>
    <font>
      <sz val="11"/>
      <color indexed="30"/>
      <name val="Calibri"/>
      <family val="2"/>
      <charset val="161"/>
    </font>
    <font>
      <b/>
      <sz val="11"/>
      <color indexed="30"/>
      <name val="Calibri"/>
      <family val="2"/>
      <charset val="161"/>
    </font>
    <font>
      <sz val="11"/>
      <color theme="1"/>
      <name val="Calibri"/>
      <family val="2"/>
      <charset val="161"/>
      <scheme val="minor"/>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9"/>
      </patternFill>
    </fill>
    <fill>
      <patternFill patternType="solid">
        <fgColor indexed="47"/>
        <bgColor indexed="64"/>
      </patternFill>
    </fill>
    <fill>
      <patternFill patternType="lightUp"/>
    </fill>
    <fill>
      <patternFill patternType="solid">
        <fgColor indexed="9"/>
        <bgColor indexed="64"/>
      </patternFill>
    </fill>
    <fill>
      <patternFill patternType="solid">
        <fgColor indexed="55"/>
        <bgColor indexed="64"/>
      </patternFill>
    </fill>
    <fill>
      <patternFill patternType="solid">
        <fgColor indexed="26"/>
        <bgColor indexed="64"/>
      </patternFill>
    </fill>
  </fills>
  <borders count="37">
    <border>
      <left/>
      <right/>
      <top/>
      <bottom/>
      <diagonal/>
    </border>
    <border>
      <left/>
      <right/>
      <top style="double">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30">
    <xf numFmtId="0" fontId="0" fillId="0" borderId="0"/>
    <xf numFmtId="0" fontId="10" fillId="0" borderId="0"/>
    <xf numFmtId="0" fontId="28" fillId="0" borderId="0"/>
    <xf numFmtId="0" fontId="10" fillId="0" borderId="0"/>
    <xf numFmtId="0" fontId="28" fillId="0" borderId="0"/>
    <xf numFmtId="0" fontId="28" fillId="0" borderId="0"/>
    <xf numFmtId="1" fontId="11" fillId="0" borderId="0"/>
    <xf numFmtId="43" fontId="1" fillId="0" borderId="0" applyFont="0" applyFill="0" applyBorder="0" applyAlignment="0" applyProtection="0"/>
    <xf numFmtId="168" fontId="1" fillId="0" borderId="0" applyFont="0" applyFill="0" applyBorder="0" applyAlignment="0" applyProtection="0"/>
    <xf numFmtId="0" fontId="33" fillId="0" borderId="0"/>
    <xf numFmtId="0" fontId="1" fillId="0" borderId="0"/>
    <xf numFmtId="9" fontId="1" fillId="0" borderId="0" applyFont="0" applyFill="0" applyBorder="0" applyAlignment="0" applyProtection="0"/>
    <xf numFmtId="9" fontId="33" fillId="0" borderId="0" applyFont="0" applyFill="0" applyBorder="0" applyAlignment="0" applyProtection="0"/>
    <xf numFmtId="0" fontId="12" fillId="0" borderId="1"/>
    <xf numFmtId="1" fontId="13" fillId="0" borderId="2" applyNumberFormat="0" applyFont="0" applyFill="0" applyAlignment="0" applyProtection="0">
      <alignment horizontal="right"/>
    </xf>
    <xf numFmtId="173" fontId="42" fillId="0" borderId="0" applyFont="0" applyFill="0" applyBorder="0" applyAlignment="0" applyProtection="0"/>
    <xf numFmtId="0" fontId="1" fillId="0" borderId="0"/>
    <xf numFmtId="0" fontId="39" fillId="0" borderId="0"/>
    <xf numFmtId="0" fontId="14" fillId="0" borderId="0"/>
    <xf numFmtId="0" fontId="1" fillId="0" borderId="0"/>
    <xf numFmtId="0" fontId="11" fillId="0" borderId="0"/>
    <xf numFmtId="0" fontId="31" fillId="0" borderId="0"/>
    <xf numFmtId="0" fontId="1" fillId="0" borderId="0"/>
    <xf numFmtId="0" fontId="14" fillId="0" borderId="0"/>
    <xf numFmtId="0" fontId="14" fillId="0" borderId="0"/>
    <xf numFmtId="0" fontId="1" fillId="0" borderId="0"/>
    <xf numFmtId="167" fontId="1" fillId="0" borderId="0" applyFont="0" applyFill="0" applyBorder="0" applyAlignment="0" applyProtection="0"/>
    <xf numFmtId="0" fontId="66" fillId="0" borderId="0"/>
    <xf numFmtId="0" fontId="14" fillId="0" borderId="0"/>
    <xf numFmtId="0" fontId="23" fillId="0" borderId="0"/>
  </cellStyleXfs>
  <cellXfs count="487">
    <xf numFmtId="0" fontId="0" fillId="0" borderId="0" xfId="0"/>
    <xf numFmtId="0" fontId="3" fillId="2" borderId="3" xfId="0" applyFont="1" applyFill="1" applyBorder="1" applyAlignment="1">
      <alignment horizontal="center" vertical="center" wrapText="1"/>
    </xf>
    <xf numFmtId="4" fontId="2" fillId="2" borderId="4" xfId="0" applyNumberFormat="1" applyFont="1" applyFill="1" applyBorder="1" applyAlignment="1">
      <alignment horizontal="right" vertical="center" wrapText="1"/>
    </xf>
    <xf numFmtId="0" fontId="3" fillId="2" borderId="3"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3" fillId="2" borderId="5" xfId="0" applyFont="1" applyFill="1" applyBorder="1" applyAlignment="1">
      <alignment horizontal="left" vertical="center" wrapText="1"/>
    </xf>
    <xf numFmtId="0" fontId="2" fillId="3" borderId="5" xfId="0" applyFont="1" applyFill="1" applyBorder="1" applyAlignment="1">
      <alignment horizontal="right" vertical="center" wrapText="1"/>
    </xf>
    <xf numFmtId="4" fontId="3" fillId="3" borderId="5" xfId="0" applyNumberFormat="1" applyFont="1" applyFill="1" applyBorder="1" applyAlignment="1">
      <alignment horizontal="right" vertical="center" wrapText="1"/>
    </xf>
    <xf numFmtId="4" fontId="9" fillId="4" borderId="5" xfId="0" applyNumberFormat="1" applyFont="1" applyFill="1" applyBorder="1" applyAlignment="1">
      <alignment horizontal="right" vertical="center" wrapText="1"/>
    </xf>
    <xf numFmtId="4" fontId="2" fillId="3" borderId="5" xfId="0" applyNumberFormat="1" applyFont="1" applyFill="1" applyBorder="1" applyAlignment="1">
      <alignment horizontal="right" vertical="center" wrapText="1"/>
    </xf>
    <xf numFmtId="4" fontId="8" fillId="4" borderId="5" xfId="0" applyNumberFormat="1" applyFont="1" applyFill="1" applyBorder="1" applyAlignment="1">
      <alignment horizontal="right" vertical="center" wrapText="1"/>
    </xf>
    <xf numFmtId="4" fontId="2" fillId="4" borderId="5" xfId="0" applyNumberFormat="1" applyFont="1" applyFill="1" applyBorder="1" applyAlignment="1">
      <alignment horizontal="right" vertical="center" wrapText="1"/>
    </xf>
    <xf numFmtId="4" fontId="3" fillId="0" borderId="0" xfId="0" applyNumberFormat="1" applyFont="1" applyAlignment="1">
      <alignment horizontal="right" vertical="center" wrapText="1"/>
    </xf>
    <xf numFmtId="4" fontId="3" fillId="3" borderId="6" xfId="0" applyNumberFormat="1" applyFont="1" applyFill="1" applyBorder="1" applyAlignment="1">
      <alignment horizontal="right" vertical="center" wrapText="1"/>
    </xf>
    <xf numFmtId="4" fontId="9" fillId="4" borderId="6" xfId="0" applyNumberFormat="1" applyFont="1" applyFill="1" applyBorder="1" applyAlignment="1">
      <alignment horizontal="right" vertical="center" wrapText="1"/>
    </xf>
    <xf numFmtId="4" fontId="2" fillId="0" borderId="0" xfId="0" applyNumberFormat="1" applyFont="1" applyAlignment="1">
      <alignment horizontal="right" vertical="center" wrapText="1"/>
    </xf>
    <xf numFmtId="0" fontId="0" fillId="0" borderId="0" xfId="0" applyAlignment="1">
      <alignment horizontal="right" vertical="center"/>
    </xf>
    <xf numFmtId="4" fontId="0" fillId="0" borderId="0" xfId="0" applyNumberFormat="1" applyAlignment="1">
      <alignment horizontal="right" vertical="center"/>
    </xf>
    <xf numFmtId="4" fontId="3" fillId="5" borderId="5" xfId="0" applyNumberFormat="1" applyFont="1" applyFill="1" applyBorder="1" applyAlignment="1">
      <alignment horizontal="right" vertical="center" wrapText="1"/>
    </xf>
    <xf numFmtId="4" fontId="2" fillId="5" borderId="5" xfId="0" applyNumberFormat="1" applyFont="1" applyFill="1" applyBorder="1" applyAlignment="1">
      <alignment horizontal="right" vertical="center" wrapText="1"/>
    </xf>
    <xf numFmtId="0" fontId="16" fillId="0" borderId="0" xfId="23" applyFont="1" applyAlignment="1">
      <alignment vertical="center"/>
    </xf>
    <xf numFmtId="49" fontId="3" fillId="3" borderId="3" xfId="23" applyNumberFormat="1" applyFont="1" applyFill="1" applyBorder="1" applyAlignment="1">
      <alignment horizontal="left" vertical="center" wrapText="1"/>
    </xf>
    <xf numFmtId="0" fontId="2" fillId="0" borderId="0" xfId="23" applyFont="1" applyAlignment="1">
      <alignment vertical="center"/>
    </xf>
    <xf numFmtId="49" fontId="3" fillId="2" borderId="3" xfId="23" applyNumberFormat="1" applyFont="1" applyFill="1" applyBorder="1" applyAlignment="1">
      <alignment horizontal="left" vertical="center" wrapText="1"/>
    </xf>
    <xf numFmtId="0" fontId="1" fillId="0" borderId="0" xfId="19" applyAlignment="1">
      <alignment vertical="center"/>
    </xf>
    <xf numFmtId="166" fontId="22" fillId="0" borderId="0" xfId="19" applyNumberFormat="1" applyFont="1" applyAlignment="1">
      <alignment vertical="center"/>
    </xf>
    <xf numFmtId="0" fontId="2" fillId="0" borderId="0" xfId="19" applyFont="1" applyAlignment="1">
      <alignment vertical="center"/>
    </xf>
    <xf numFmtId="166" fontId="18" fillId="0" borderId="0" xfId="19" applyNumberFormat="1" applyFont="1" applyAlignment="1" applyProtection="1">
      <alignment vertical="center"/>
      <protection hidden="1"/>
    </xf>
    <xf numFmtId="166" fontId="18" fillId="0" borderId="0" xfId="19" applyNumberFormat="1" applyFont="1" applyAlignment="1">
      <alignment vertical="center"/>
    </xf>
    <xf numFmtId="0" fontId="2" fillId="6" borderId="0" xfId="19" applyFont="1" applyFill="1" applyAlignment="1" applyProtection="1">
      <alignment vertical="center"/>
      <protection hidden="1"/>
    </xf>
    <xf numFmtId="0" fontId="2" fillId="3" borderId="2" xfId="19" applyFont="1" applyFill="1" applyBorder="1" applyAlignment="1" applyProtection="1">
      <alignment vertical="center"/>
      <protection hidden="1"/>
    </xf>
    <xf numFmtId="0" fontId="2" fillId="3" borderId="2" xfId="19" applyFont="1" applyFill="1" applyBorder="1" applyAlignment="1" applyProtection="1">
      <alignment vertical="center" wrapText="1"/>
      <protection hidden="1"/>
    </xf>
    <xf numFmtId="0" fontId="2" fillId="3" borderId="7" xfId="19" applyFont="1" applyFill="1" applyBorder="1" applyAlignment="1" applyProtection="1">
      <alignment vertical="center" wrapText="1"/>
      <protection hidden="1"/>
    </xf>
    <xf numFmtId="0" fontId="3" fillId="3" borderId="3" xfId="19" applyFont="1" applyFill="1" applyBorder="1" applyAlignment="1" applyProtection="1">
      <alignment vertical="center"/>
      <protection hidden="1"/>
    </xf>
    <xf numFmtId="0" fontId="2" fillId="3" borderId="7" xfId="1" applyFont="1" applyFill="1" applyBorder="1" applyAlignment="1" applyProtection="1">
      <alignment horizontal="center" vertical="center"/>
      <protection hidden="1"/>
    </xf>
    <xf numFmtId="1" fontId="3" fillId="3" borderId="6" xfId="1" applyNumberFormat="1" applyFont="1" applyFill="1" applyBorder="1" applyAlignment="1" applyProtection="1">
      <alignment vertical="center" shrinkToFit="1"/>
      <protection hidden="1"/>
    </xf>
    <xf numFmtId="1" fontId="3" fillId="3" borderId="5" xfId="1" applyNumberFormat="1" applyFont="1" applyFill="1" applyBorder="1" applyAlignment="1" applyProtection="1">
      <alignment vertical="center" shrinkToFit="1"/>
      <protection hidden="1"/>
    </xf>
    <xf numFmtId="1" fontId="3" fillId="3" borderId="8" xfId="19" applyNumberFormat="1" applyFont="1" applyFill="1" applyBorder="1" applyAlignment="1" applyProtection="1">
      <alignment vertical="center" shrinkToFit="1"/>
      <protection hidden="1"/>
    </xf>
    <xf numFmtId="3" fontId="3" fillId="5" borderId="5" xfId="19" applyNumberFormat="1" applyFont="1" applyFill="1" applyBorder="1" applyAlignment="1" applyProtection="1">
      <alignment vertical="center" shrinkToFit="1"/>
      <protection hidden="1"/>
    </xf>
    <xf numFmtId="0" fontId="2" fillId="0" borderId="0" xfId="16" applyFont="1"/>
    <xf numFmtId="3" fontId="2" fillId="3" borderId="5" xfId="20" applyNumberFormat="1" applyFont="1" applyFill="1" applyBorder="1" applyAlignment="1">
      <alignment vertical="center"/>
    </xf>
    <xf numFmtId="10" fontId="3" fillId="3" borderId="5" xfId="11" applyNumberFormat="1" applyFont="1" applyFill="1" applyBorder="1" applyAlignment="1">
      <alignment horizontal="center" vertical="center" shrinkToFit="1"/>
    </xf>
    <xf numFmtId="0" fontId="2" fillId="3" borderId="5" xfId="20" applyFont="1" applyFill="1" applyBorder="1" applyAlignment="1">
      <alignment vertical="center"/>
    </xf>
    <xf numFmtId="166" fontId="3" fillId="3" borderId="5" xfId="20" applyNumberFormat="1" applyFont="1" applyFill="1" applyBorder="1" applyAlignment="1">
      <alignment horizontal="center" vertical="center" shrinkToFit="1"/>
    </xf>
    <xf numFmtId="165" fontId="3" fillId="3" borderId="5" xfId="20" applyNumberFormat="1" applyFont="1" applyFill="1" applyBorder="1" applyAlignment="1">
      <alignment horizontal="center" vertical="center" shrinkToFit="1"/>
    </xf>
    <xf numFmtId="165" fontId="2" fillId="3" borderId="5" xfId="20" applyNumberFormat="1" applyFont="1" applyFill="1" applyBorder="1" applyAlignment="1">
      <alignment horizontal="left" vertical="center" wrapText="1"/>
    </xf>
    <xf numFmtId="8" fontId="3" fillId="5" borderId="5" xfId="26" applyNumberFormat="1" applyFont="1" applyFill="1" applyBorder="1" applyAlignment="1">
      <alignment horizontal="center" vertical="center" shrinkToFit="1"/>
    </xf>
    <xf numFmtId="166" fontId="3" fillId="3" borderId="5" xfId="20" applyNumberFormat="1" applyFont="1" applyFill="1" applyBorder="1" applyAlignment="1">
      <alignment horizontal="center" vertical="center" wrapText="1" shrinkToFit="1"/>
    </xf>
    <xf numFmtId="166" fontId="2" fillId="3" borderId="5" xfId="20" applyNumberFormat="1" applyFont="1" applyFill="1" applyBorder="1" applyAlignment="1">
      <alignment horizontal="center" vertical="center" shrinkToFit="1"/>
    </xf>
    <xf numFmtId="166" fontId="2" fillId="5" borderId="5" xfId="20" applyNumberFormat="1" applyFont="1" applyFill="1" applyBorder="1" applyAlignment="1">
      <alignment horizontal="right" vertical="center" shrinkToFit="1"/>
    </xf>
    <xf numFmtId="0" fontId="2" fillId="0" borderId="0" xfId="24" applyFont="1" applyAlignment="1">
      <alignment vertical="center"/>
    </xf>
    <xf numFmtId="0" fontId="2" fillId="0" borderId="0" xfId="24" applyFont="1" applyAlignment="1">
      <alignment vertical="center" wrapText="1"/>
    </xf>
    <xf numFmtId="0" fontId="2" fillId="0" borderId="9" xfId="24" applyFont="1" applyBorder="1" applyAlignment="1">
      <alignment vertical="center"/>
    </xf>
    <xf numFmtId="169" fontId="2" fillId="0" borderId="0" xfId="24" applyNumberFormat="1" applyFont="1" applyAlignment="1">
      <alignment vertical="center"/>
    </xf>
    <xf numFmtId="165" fontId="2" fillId="0" borderId="0" xfId="24" applyNumberFormat="1" applyFont="1" applyAlignment="1">
      <alignment vertical="center" shrinkToFit="1"/>
    </xf>
    <xf numFmtId="10" fontId="2" fillId="0" borderId="0" xfId="11" applyNumberFormat="1" applyFont="1" applyFill="1" applyBorder="1" applyAlignment="1">
      <alignment vertical="center" shrinkToFit="1"/>
    </xf>
    <xf numFmtId="0" fontId="2" fillId="0" borderId="5" xfId="24" applyFont="1" applyBorder="1" applyAlignment="1">
      <alignment vertical="center" wrapText="1"/>
    </xf>
    <xf numFmtId="0" fontId="2" fillId="3" borderId="5" xfId="24" applyFont="1" applyFill="1" applyBorder="1" applyAlignment="1">
      <alignment horizontal="center" vertical="center" wrapText="1"/>
    </xf>
    <xf numFmtId="165" fontId="2" fillId="0" borderId="10" xfId="24" applyNumberFormat="1" applyFont="1" applyBorder="1" applyAlignment="1">
      <alignment vertical="center" shrinkToFit="1"/>
    </xf>
    <xf numFmtId="0" fontId="0" fillId="0" borderId="0" xfId="0" applyAlignment="1">
      <alignment vertical="center"/>
    </xf>
    <xf numFmtId="0" fontId="3" fillId="0" borderId="11" xfId="24" applyFont="1" applyBorder="1" applyAlignment="1">
      <alignment vertical="center"/>
    </xf>
    <xf numFmtId="0" fontId="3" fillId="3" borderId="3" xfId="24" applyFont="1" applyFill="1" applyBorder="1" applyAlignment="1">
      <alignment vertical="center"/>
    </xf>
    <xf numFmtId="0" fontId="2" fillId="3" borderId="4" xfId="24" applyFont="1" applyFill="1" applyBorder="1" applyAlignment="1">
      <alignment vertical="center"/>
    </xf>
    <xf numFmtId="0" fontId="2" fillId="3" borderId="12" xfId="24" applyFont="1" applyFill="1" applyBorder="1" applyAlignment="1">
      <alignment vertical="center"/>
    </xf>
    <xf numFmtId="165" fontId="2" fillId="5" borderId="5" xfId="24" applyNumberFormat="1" applyFont="1" applyFill="1" applyBorder="1" applyAlignment="1">
      <alignment vertical="center" shrinkToFit="1"/>
    </xf>
    <xf numFmtId="165" fontId="3" fillId="5" borderId="13" xfId="24" applyNumberFormat="1" applyFont="1" applyFill="1" applyBorder="1" applyAlignment="1">
      <alignment vertical="center" shrinkToFit="1"/>
    </xf>
    <xf numFmtId="165" fontId="3" fillId="5" borderId="10" xfId="24" applyNumberFormat="1" applyFont="1" applyFill="1" applyBorder="1" applyAlignment="1">
      <alignment vertical="center" shrinkToFit="1"/>
    </xf>
    <xf numFmtId="165" fontId="3" fillId="5" borderId="5" xfId="24" applyNumberFormat="1" applyFont="1" applyFill="1" applyBorder="1" applyAlignment="1">
      <alignment vertical="center" shrinkToFit="1"/>
    </xf>
    <xf numFmtId="0" fontId="2" fillId="0" borderId="5" xfId="0" applyFont="1" applyBorder="1" applyAlignment="1">
      <alignment horizontal="right" vertical="center" wrapText="1"/>
    </xf>
    <xf numFmtId="0" fontId="2" fillId="3" borderId="5" xfId="0"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4" fontId="3"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2" fillId="0" borderId="5" xfId="0" applyFont="1" applyBorder="1" applyAlignment="1">
      <alignment horizontal="center" vertical="center" wrapText="1"/>
    </xf>
    <xf numFmtId="0" fontId="3" fillId="0" borderId="5" xfId="24" applyFont="1" applyBorder="1" applyAlignment="1">
      <alignment vertical="center" wrapText="1"/>
    </xf>
    <xf numFmtId="165" fontId="2" fillId="3" borderId="5" xfId="24" applyNumberFormat="1" applyFont="1" applyFill="1" applyBorder="1" applyAlignment="1">
      <alignment vertical="center" shrinkToFit="1"/>
    </xf>
    <xf numFmtId="0" fontId="2" fillId="0" borderId="0" xfId="25" applyFont="1" applyAlignment="1">
      <alignment vertical="center"/>
    </xf>
    <xf numFmtId="0" fontId="27" fillId="0" borderId="0" xfId="25" applyFont="1" applyAlignment="1">
      <alignment vertical="center"/>
    </xf>
    <xf numFmtId="0" fontId="27" fillId="0" borderId="14" xfId="1" applyFont="1" applyBorder="1" applyAlignment="1">
      <alignment vertical="center"/>
    </xf>
    <xf numFmtId="166" fontId="26" fillId="0" borderId="0" xfId="25" applyNumberFormat="1" applyFont="1" applyAlignment="1">
      <alignment vertical="center"/>
    </xf>
    <xf numFmtId="3" fontId="18" fillId="0" borderId="14" xfId="25" applyNumberFormat="1" applyFont="1" applyBorder="1" applyAlignment="1">
      <alignment vertical="center" shrinkToFit="1"/>
    </xf>
    <xf numFmtId="166" fontId="18" fillId="0" borderId="0" xfId="25" applyNumberFormat="1" applyFont="1" applyAlignment="1">
      <alignment vertical="center"/>
    </xf>
    <xf numFmtId="3" fontId="17" fillId="0" borderId="14" xfId="25" applyNumberFormat="1" applyFont="1" applyBorder="1" applyAlignment="1">
      <alignment vertical="center" shrinkToFit="1"/>
    </xf>
    <xf numFmtId="0" fontId="26" fillId="0" borderId="0" xfId="25" applyFont="1" applyAlignment="1">
      <alignment vertical="center"/>
    </xf>
    <xf numFmtId="166" fontId="26" fillId="3" borderId="5" xfId="25" applyNumberFormat="1" applyFont="1" applyFill="1" applyBorder="1" applyAlignment="1">
      <alignment vertical="center"/>
    </xf>
    <xf numFmtId="3" fontId="26" fillId="3" borderId="5" xfId="25" applyNumberFormat="1" applyFont="1" applyFill="1" applyBorder="1" applyAlignment="1">
      <alignment vertical="center" shrinkToFit="1"/>
    </xf>
    <xf numFmtId="3" fontId="18" fillId="5" borderId="5" xfId="25" applyNumberFormat="1" applyFont="1" applyFill="1" applyBorder="1" applyAlignment="1">
      <alignment horizontal="right" vertical="center" shrinkToFit="1"/>
    </xf>
    <xf numFmtId="3" fontId="17" fillId="5" borderId="5" xfId="25" applyNumberFormat="1" applyFont="1" applyFill="1" applyBorder="1" applyAlignment="1">
      <alignment horizontal="right" vertical="center" shrinkToFit="1"/>
    </xf>
    <xf numFmtId="166" fontId="3" fillId="3" borderId="5" xfId="1" applyNumberFormat="1" applyFont="1" applyFill="1" applyBorder="1" applyAlignment="1">
      <alignment vertical="center"/>
    </xf>
    <xf numFmtId="0" fontId="3" fillId="3" borderId="5" xfId="25" applyFont="1" applyFill="1" applyBorder="1" applyAlignment="1">
      <alignment vertical="center"/>
    </xf>
    <xf numFmtId="0" fontId="4" fillId="3" borderId="5" xfId="25" applyFont="1" applyFill="1" applyBorder="1" applyAlignment="1">
      <alignment horizontal="right" vertical="center"/>
    </xf>
    <xf numFmtId="0" fontId="2" fillId="0" borderId="0" xfId="24" applyFont="1"/>
    <xf numFmtId="0" fontId="3" fillId="6" borderId="0" xfId="19" applyFont="1" applyFill="1" applyAlignment="1" applyProtection="1">
      <alignment horizontal="left" vertical="center"/>
      <protection hidden="1"/>
    </xf>
    <xf numFmtId="165" fontId="20" fillId="5" borderId="15" xfId="24" applyNumberFormat="1" applyFont="1" applyFill="1" applyBorder="1" applyAlignment="1">
      <alignment horizontal="right" vertical="center" shrinkToFit="1"/>
    </xf>
    <xf numFmtId="10" fontId="2" fillId="3" borderId="5" xfId="19" applyNumberFormat="1" applyFont="1" applyFill="1" applyBorder="1" applyAlignment="1" applyProtection="1">
      <alignment vertical="center"/>
      <protection hidden="1"/>
    </xf>
    <xf numFmtId="0" fontId="2" fillId="3" borderId="5" xfId="19" applyFont="1" applyFill="1" applyBorder="1" applyAlignment="1" applyProtection="1">
      <alignment horizontal="left" vertical="center" indent="1"/>
      <protection hidden="1"/>
    </xf>
    <xf numFmtId="10" fontId="3" fillId="3" borderId="5" xfId="19" applyNumberFormat="1" applyFont="1" applyFill="1" applyBorder="1" applyAlignment="1" applyProtection="1">
      <alignment horizontal="right" vertical="center"/>
      <protection hidden="1"/>
    </xf>
    <xf numFmtId="0" fontId="3" fillId="3" borderId="5" xfId="19" applyFont="1" applyFill="1" applyBorder="1" applyAlignment="1" applyProtection="1">
      <alignment horizontal="left" vertical="center"/>
      <protection hidden="1"/>
    </xf>
    <xf numFmtId="0" fontId="3" fillId="3" borderId="5" xfId="19" applyFont="1" applyFill="1" applyBorder="1" applyAlignment="1" applyProtection="1">
      <alignment horizontal="center" vertical="center"/>
      <protection hidden="1"/>
    </xf>
    <xf numFmtId="0" fontId="3" fillId="5" borderId="5" xfId="24" applyFont="1" applyFill="1" applyBorder="1" applyAlignment="1">
      <alignment vertical="center"/>
    </xf>
    <xf numFmtId="0" fontId="2" fillId="0" borderId="0" xfId="24" applyFont="1" applyAlignment="1">
      <alignment wrapText="1"/>
    </xf>
    <xf numFmtId="0" fontId="6" fillId="7" borderId="3" xfId="25" applyFont="1" applyFill="1" applyBorder="1" applyAlignment="1">
      <alignment vertical="center"/>
    </xf>
    <xf numFmtId="3" fontId="18" fillId="0" borderId="5" xfId="25" applyNumberFormat="1" applyFont="1" applyBorder="1" applyAlignment="1">
      <alignment horizontal="right" vertical="center" shrinkToFit="1"/>
    </xf>
    <xf numFmtId="165" fontId="2" fillId="8" borderId="5" xfId="24" applyNumberFormat="1" applyFont="1" applyFill="1" applyBorder="1" applyAlignment="1">
      <alignment vertical="center" shrinkToFit="1"/>
    </xf>
    <xf numFmtId="165" fontId="2" fillId="8" borderId="5" xfId="24" applyNumberFormat="1" applyFont="1" applyFill="1" applyBorder="1" applyAlignment="1">
      <alignment horizontal="center" vertical="center" shrinkToFit="1"/>
    </xf>
    <xf numFmtId="0" fontId="2" fillId="5" borderId="5" xfId="24" applyFont="1" applyFill="1" applyBorder="1" applyAlignment="1">
      <alignment vertical="center"/>
    </xf>
    <xf numFmtId="165" fontId="3" fillId="3" borderId="5" xfId="20" applyNumberFormat="1" applyFont="1" applyFill="1" applyBorder="1" applyAlignment="1">
      <alignment horizontal="center" vertical="center" wrapText="1"/>
    </xf>
    <xf numFmtId="0" fontId="3" fillId="3" borderId="12" xfId="16" applyFont="1" applyFill="1" applyBorder="1" applyAlignment="1">
      <alignment vertical="center" wrapText="1"/>
    </xf>
    <xf numFmtId="166" fontId="30" fillId="3" borderId="5" xfId="20" applyNumberFormat="1" applyFont="1" applyFill="1" applyBorder="1" applyAlignment="1">
      <alignment horizontal="center" vertical="center" wrapText="1" shrinkToFit="1"/>
    </xf>
    <xf numFmtId="0" fontId="2" fillId="3" borderId="7" xfId="24" applyFont="1" applyFill="1" applyBorder="1" applyAlignment="1">
      <alignment horizontal="center" vertical="center" wrapText="1"/>
    </xf>
    <xf numFmtId="165" fontId="2" fillId="5" borderId="13" xfId="24" applyNumberFormat="1" applyFont="1" applyFill="1" applyBorder="1" applyAlignment="1">
      <alignment vertical="center" shrinkToFit="1"/>
    </xf>
    <xf numFmtId="165" fontId="2" fillId="0" borderId="16" xfId="24" applyNumberFormat="1" applyFont="1" applyBorder="1" applyAlignment="1">
      <alignment vertical="center" shrinkToFit="1"/>
    </xf>
    <xf numFmtId="165" fontId="2" fillId="9" borderId="13" xfId="24" applyNumberFormat="1" applyFont="1" applyFill="1" applyBorder="1" applyAlignment="1">
      <alignment vertical="center" shrinkToFit="1"/>
    </xf>
    <xf numFmtId="165" fontId="3" fillId="5" borderId="16" xfId="24" applyNumberFormat="1" applyFont="1" applyFill="1" applyBorder="1" applyAlignment="1">
      <alignment vertical="center" shrinkToFit="1"/>
    </xf>
    <xf numFmtId="165" fontId="2" fillId="3" borderId="13" xfId="24" applyNumberFormat="1" applyFont="1" applyFill="1" applyBorder="1" applyAlignment="1">
      <alignment horizontal="center" vertical="center" wrapText="1"/>
    </xf>
    <xf numFmtId="165" fontId="2" fillId="3" borderId="16" xfId="24" applyNumberFormat="1" applyFont="1" applyFill="1" applyBorder="1" applyAlignment="1">
      <alignment horizontal="center" vertical="center" wrapText="1"/>
    </xf>
    <xf numFmtId="165" fontId="2" fillId="3" borderId="10" xfId="24" applyNumberFormat="1" applyFont="1" applyFill="1" applyBorder="1" applyAlignment="1">
      <alignment horizontal="center" vertical="center" wrapText="1"/>
    </xf>
    <xf numFmtId="10" fontId="2" fillId="8" borderId="5" xfId="24" applyNumberFormat="1" applyFont="1" applyFill="1" applyBorder="1" applyAlignment="1">
      <alignment horizontal="center" vertical="center" shrinkToFit="1"/>
    </xf>
    <xf numFmtId="0" fontId="2" fillId="0" borderId="0" xfId="16" applyFont="1" applyAlignment="1">
      <alignment vertical="center"/>
    </xf>
    <xf numFmtId="0" fontId="3" fillId="0" borderId="0" xfId="16" applyFont="1" applyAlignment="1">
      <alignment vertical="center"/>
    </xf>
    <xf numFmtId="0" fontId="2" fillId="0" borderId="5" xfId="16" applyFont="1" applyBorder="1" applyAlignment="1">
      <alignment vertical="center"/>
    </xf>
    <xf numFmtId="166" fontId="3" fillId="3" borderId="5" xfId="20" applyNumberFormat="1" applyFont="1" applyFill="1" applyBorder="1" applyAlignment="1">
      <alignment horizontal="center" vertical="center" wrapText="1"/>
    </xf>
    <xf numFmtId="166" fontId="3" fillId="3" borderId="5" xfId="20" applyNumberFormat="1" applyFont="1" applyFill="1" applyBorder="1" applyAlignment="1">
      <alignment horizontal="center" vertical="center"/>
    </xf>
    <xf numFmtId="166" fontId="2" fillId="5" borderId="5" xfId="20" applyNumberFormat="1" applyFont="1" applyFill="1" applyBorder="1" applyAlignment="1">
      <alignment horizontal="right" vertical="center"/>
    </xf>
    <xf numFmtId="0" fontId="3" fillId="0" borderId="5" xfId="16" applyFont="1" applyBorder="1" applyAlignment="1">
      <alignment vertical="center"/>
    </xf>
    <xf numFmtId="0" fontId="2" fillId="3" borderId="5" xfId="1" applyFont="1" applyFill="1" applyBorder="1" applyAlignment="1" applyProtection="1">
      <alignment horizontal="center" vertical="center"/>
      <protection hidden="1"/>
    </xf>
    <xf numFmtId="0" fontId="6" fillId="7" borderId="8" xfId="0" applyFont="1" applyFill="1" applyBorder="1" applyAlignment="1">
      <alignment horizontal="left" vertical="center"/>
    </xf>
    <xf numFmtId="0" fontId="0" fillId="7" borderId="17" xfId="0" applyFill="1" applyBorder="1" applyAlignment="1">
      <alignment vertical="center"/>
    </xf>
    <xf numFmtId="0" fontId="0" fillId="7" borderId="18" xfId="0" applyFill="1" applyBorder="1" applyAlignment="1">
      <alignment vertical="center"/>
    </xf>
    <xf numFmtId="0" fontId="19" fillId="7" borderId="19" xfId="0" applyFont="1" applyFill="1" applyBorder="1" applyAlignment="1">
      <alignment horizontal="left" vertical="center"/>
    </xf>
    <xf numFmtId="0" fontId="0" fillId="7" borderId="20" xfId="0" applyFill="1" applyBorder="1" applyAlignment="1">
      <alignment vertical="center"/>
    </xf>
    <xf numFmtId="0" fontId="0" fillId="7" borderId="21" xfId="0" applyFill="1" applyBorder="1" applyAlignment="1">
      <alignment vertical="center"/>
    </xf>
    <xf numFmtId="0" fontId="3" fillId="3" borderId="5" xfId="0" applyFont="1" applyFill="1" applyBorder="1"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19" fillId="3" borderId="5" xfId="0" applyFont="1" applyFill="1" applyBorder="1" applyAlignment="1">
      <alignment horizontal="left" vertical="center" wrapText="1"/>
    </xf>
    <xf numFmtId="0" fontId="0" fillId="0" borderId="0" xfId="0" applyAlignment="1">
      <alignment horizontal="center" vertical="center"/>
    </xf>
    <xf numFmtId="3" fontId="3" fillId="10" borderId="5" xfId="19" applyNumberFormat="1" applyFont="1" applyFill="1" applyBorder="1" applyAlignment="1" applyProtection="1">
      <alignment vertical="center" shrinkToFit="1"/>
      <protection hidden="1"/>
    </xf>
    <xf numFmtId="165" fontId="21" fillId="5" borderId="5" xfId="24" applyNumberFormat="1" applyFont="1" applyFill="1" applyBorder="1" applyAlignment="1">
      <alignment horizontal="right" vertical="center" shrinkToFit="1"/>
    </xf>
    <xf numFmtId="0" fontId="2" fillId="7" borderId="4" xfId="25" applyFont="1" applyFill="1" applyBorder="1" applyAlignment="1">
      <alignment vertical="center"/>
    </xf>
    <xf numFmtId="0" fontId="2" fillId="7" borderId="12" xfId="25" applyFont="1" applyFill="1" applyBorder="1" applyAlignment="1">
      <alignment vertical="center"/>
    </xf>
    <xf numFmtId="165" fontId="3" fillId="3" borderId="13" xfId="24" applyNumberFormat="1" applyFont="1" applyFill="1" applyBorder="1" applyAlignment="1">
      <alignment horizontal="center" vertical="center" wrapText="1"/>
    </xf>
    <xf numFmtId="165" fontId="3" fillId="3" borderId="16" xfId="24" applyNumberFormat="1" applyFont="1" applyFill="1" applyBorder="1" applyAlignment="1">
      <alignment horizontal="center" vertical="center" wrapText="1"/>
    </xf>
    <xf numFmtId="165" fontId="3" fillId="3" borderId="10" xfId="24" applyNumberFormat="1" applyFont="1" applyFill="1" applyBorder="1" applyAlignment="1">
      <alignment horizontal="center" vertical="center" wrapText="1"/>
    </xf>
    <xf numFmtId="0" fontId="2" fillId="0" borderId="5" xfId="24" applyFont="1" applyBorder="1" applyAlignment="1">
      <alignment horizontal="left" vertical="center" wrapText="1"/>
    </xf>
    <xf numFmtId="0" fontId="3" fillId="0" borderId="5" xfId="24" applyFont="1" applyBorder="1" applyAlignment="1">
      <alignment horizontal="left" vertical="center" wrapText="1"/>
    </xf>
    <xf numFmtId="3" fontId="2" fillId="5" borderId="5" xfId="24" applyNumberFormat="1" applyFont="1" applyFill="1" applyBorder="1" applyAlignment="1">
      <alignment vertical="center"/>
    </xf>
    <xf numFmtId="3" fontId="20" fillId="5" borderId="5" xfId="7" applyNumberFormat="1" applyFont="1" applyFill="1" applyBorder="1" applyAlignment="1">
      <alignment horizontal="right" vertical="center" shrinkToFit="1"/>
    </xf>
    <xf numFmtId="3" fontId="20" fillId="3" borderId="5" xfId="7" applyNumberFormat="1" applyFont="1" applyFill="1" applyBorder="1" applyAlignment="1">
      <alignment horizontal="right" vertical="center" shrinkToFit="1"/>
    </xf>
    <xf numFmtId="3" fontId="21" fillId="5" borderId="5" xfId="7" applyNumberFormat="1" applyFont="1" applyFill="1" applyBorder="1" applyAlignment="1">
      <alignment horizontal="right" vertical="center" shrinkToFit="1"/>
    </xf>
    <xf numFmtId="0" fontId="18" fillId="0" borderId="0" xfId="21" applyFont="1" applyAlignment="1">
      <alignment vertical="center"/>
    </xf>
    <xf numFmtId="170" fontId="7" fillId="3" borderId="5" xfId="12" applyNumberFormat="1" applyFont="1" applyFill="1" applyBorder="1" applyAlignment="1">
      <alignment horizontal="center" vertical="center" shrinkToFit="1"/>
    </xf>
    <xf numFmtId="0" fontId="18" fillId="0" borderId="0" xfId="21" applyFont="1" applyAlignment="1">
      <alignment vertical="center" wrapText="1"/>
    </xf>
    <xf numFmtId="0" fontId="35" fillId="0" borderId="0" xfId="21" applyFont="1" applyAlignment="1">
      <alignment horizontal="right" vertical="center"/>
    </xf>
    <xf numFmtId="0" fontId="36" fillId="0" borderId="0" xfId="21" applyFont="1" applyAlignment="1">
      <alignment vertical="center"/>
    </xf>
    <xf numFmtId="49" fontId="35" fillId="0" borderId="0" xfId="21" applyNumberFormat="1" applyFont="1" applyAlignment="1">
      <alignment horizontal="right" vertical="center"/>
    </xf>
    <xf numFmtId="170" fontId="37" fillId="0" borderId="5" xfId="12" applyNumberFormat="1" applyFont="1" applyFill="1" applyBorder="1" applyAlignment="1">
      <alignment horizontal="center" vertical="center" shrinkToFit="1"/>
    </xf>
    <xf numFmtId="0" fontId="2" fillId="0" borderId="0" xfId="21" applyFont="1" applyAlignment="1">
      <alignment horizontal="right" vertical="center" wrapText="1"/>
    </xf>
    <xf numFmtId="0" fontId="35" fillId="0" borderId="0" xfId="21" applyFont="1" applyAlignment="1">
      <alignment vertical="center"/>
    </xf>
    <xf numFmtId="3" fontId="2" fillId="0" borderId="5" xfId="21" applyNumberFormat="1" applyFont="1" applyBorder="1" applyAlignment="1">
      <alignment vertical="center" wrapText="1"/>
    </xf>
    <xf numFmtId="166" fontId="17" fillId="0" borderId="5" xfId="1" applyNumberFormat="1" applyFont="1" applyBorder="1" applyAlignment="1">
      <alignment vertical="center"/>
    </xf>
    <xf numFmtId="0" fontId="4" fillId="0" borderId="5" xfId="1" applyFont="1" applyBorder="1" applyAlignment="1">
      <alignment vertical="center"/>
    </xf>
    <xf numFmtId="49" fontId="18" fillId="0" borderId="5" xfId="1" applyNumberFormat="1" applyFont="1" applyBorder="1" applyAlignment="1">
      <alignment horizontal="left" vertical="center" wrapText="1"/>
    </xf>
    <xf numFmtId="0" fontId="27" fillId="0" borderId="5" xfId="1" applyFont="1" applyBorder="1" applyAlignment="1">
      <alignment vertical="center"/>
    </xf>
    <xf numFmtId="0" fontId="4" fillId="0" borderId="5" xfId="25" applyFont="1" applyBorder="1" applyAlignment="1">
      <alignment vertical="center"/>
    </xf>
    <xf numFmtId="0" fontId="2" fillId="0" borderId="0" xfId="21" applyFont="1" applyAlignment="1">
      <alignment horizontal="center" vertical="center"/>
    </xf>
    <xf numFmtId="3" fontId="17" fillId="0" borderId="5" xfId="25" applyNumberFormat="1" applyFont="1" applyBorder="1" applyAlignment="1">
      <alignment vertical="center" shrinkToFit="1"/>
    </xf>
    <xf numFmtId="0" fontId="0" fillId="0" borderId="0" xfId="0" applyAlignment="1">
      <alignment vertical="center" wrapText="1"/>
    </xf>
    <xf numFmtId="0" fontId="38" fillId="0" borderId="5" xfId="0" applyFont="1" applyBorder="1" applyAlignment="1">
      <alignment horizontal="center" vertical="center" wrapText="1"/>
    </xf>
    <xf numFmtId="3" fontId="2" fillId="3" borderId="6" xfId="1" applyNumberFormat="1" applyFont="1" applyFill="1" applyBorder="1" applyAlignment="1" applyProtection="1">
      <alignment vertical="center" shrinkToFit="1"/>
      <protection hidden="1"/>
    </xf>
    <xf numFmtId="3" fontId="2" fillId="3" borderId="14" xfId="1" applyNumberFormat="1" applyFont="1" applyFill="1" applyBorder="1" applyAlignment="1" applyProtection="1">
      <alignment vertical="center" shrinkToFit="1"/>
      <protection hidden="1"/>
    </xf>
    <xf numFmtId="0" fontId="2" fillId="3" borderId="5" xfId="16" applyFont="1" applyFill="1" applyBorder="1" applyAlignment="1">
      <alignment vertical="center"/>
    </xf>
    <xf numFmtId="0" fontId="2" fillId="5" borderId="5" xfId="16" applyFont="1" applyFill="1" applyBorder="1" applyAlignment="1">
      <alignment vertical="center"/>
    </xf>
    <xf numFmtId="0" fontId="4" fillId="0" borderId="0" xfId="0" applyFont="1" applyAlignment="1">
      <alignment horizontal="center" vertical="center" wrapText="1"/>
    </xf>
    <xf numFmtId="3" fontId="2" fillId="0" borderId="0" xfId="20" applyNumberFormat="1" applyFont="1" applyAlignment="1">
      <alignment vertical="center"/>
    </xf>
    <xf numFmtId="0" fontId="2" fillId="0" borderId="0" xfId="20" applyFont="1" applyAlignment="1">
      <alignment horizontal="center" vertical="center"/>
    </xf>
    <xf numFmtId="0" fontId="2" fillId="0" borderId="0" xfId="20" applyFont="1" applyAlignment="1">
      <alignment vertical="center"/>
    </xf>
    <xf numFmtId="0" fontId="3" fillId="3" borderId="3" xfId="19" applyFont="1" applyFill="1" applyBorder="1" applyAlignment="1" applyProtection="1">
      <alignment vertical="center" wrapText="1"/>
      <protection hidden="1"/>
    </xf>
    <xf numFmtId="0" fontId="2" fillId="3" borderId="5" xfId="24" applyFont="1" applyFill="1" applyBorder="1" applyAlignment="1">
      <alignment horizontal="left" vertical="center" wrapText="1" indent="1"/>
    </xf>
    <xf numFmtId="0" fontId="3" fillId="3" borderId="5" xfId="24" applyFont="1" applyFill="1" applyBorder="1" applyAlignment="1">
      <alignment vertical="center" wrapText="1"/>
    </xf>
    <xf numFmtId="0" fontId="3" fillId="7" borderId="5" xfId="24" applyFont="1" applyFill="1" applyBorder="1" applyAlignment="1">
      <alignment vertical="center" wrapText="1"/>
    </xf>
    <xf numFmtId="3" fontId="2" fillId="5" borderId="5" xfId="24" applyNumberFormat="1" applyFont="1" applyFill="1" applyBorder="1" applyAlignment="1">
      <alignment vertical="center" shrinkToFit="1"/>
    </xf>
    <xf numFmtId="3" fontId="18" fillId="3" borderId="5" xfId="25" applyNumberFormat="1" applyFont="1" applyFill="1" applyBorder="1" applyAlignment="1">
      <alignment horizontal="right" vertical="center" shrinkToFit="1"/>
    </xf>
    <xf numFmtId="3" fontId="18" fillId="0" borderId="5" xfId="25" applyNumberFormat="1" applyFont="1" applyBorder="1" applyAlignment="1">
      <alignment vertical="center" shrinkToFit="1"/>
    </xf>
    <xf numFmtId="0" fontId="2" fillId="3" borderId="5" xfId="24" applyFont="1" applyFill="1" applyBorder="1"/>
    <xf numFmtId="0" fontId="6" fillId="0" borderId="5" xfId="24" applyFont="1" applyBorder="1" applyAlignment="1">
      <alignment horizontal="left" vertical="center" wrapText="1"/>
    </xf>
    <xf numFmtId="0" fontId="2" fillId="0" borderId="0" xfId="0" applyFont="1" applyAlignment="1">
      <alignment vertical="center"/>
    </xf>
    <xf numFmtId="0" fontId="3" fillId="2" borderId="5" xfId="22" applyFont="1" applyFill="1" applyBorder="1" applyAlignment="1">
      <alignment horizontal="center" vertical="center"/>
    </xf>
    <xf numFmtId="0" fontId="3" fillId="2" borderId="5" xfId="22" applyFont="1" applyFill="1" applyBorder="1" applyAlignment="1">
      <alignment horizontal="center" vertical="center" wrapText="1"/>
    </xf>
    <xf numFmtId="49" fontId="17" fillId="2" borderId="5" xfId="22"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22" applyFont="1" applyFill="1" applyBorder="1" applyAlignment="1">
      <alignment horizontal="center" vertical="center" wrapText="1" shrinkToFit="1"/>
    </xf>
    <xf numFmtId="165" fontId="3" fillId="3" borderId="5" xfId="10" applyNumberFormat="1" applyFont="1" applyFill="1" applyBorder="1" applyAlignment="1">
      <alignment horizontal="center" vertical="center"/>
    </xf>
    <xf numFmtId="165" fontId="3" fillId="5" borderId="5" xfId="22" applyNumberFormat="1" applyFont="1" applyFill="1" applyBorder="1" applyAlignment="1">
      <alignment horizontal="center" vertical="center"/>
    </xf>
    <xf numFmtId="0" fontId="2" fillId="2" borderId="5" xfId="22" applyFont="1" applyFill="1" applyBorder="1" applyAlignment="1">
      <alignment horizontal="center" vertical="center"/>
    </xf>
    <xf numFmtId="170" fontId="2" fillId="3" borderId="5" xfId="11" applyNumberFormat="1" applyFont="1" applyFill="1" applyBorder="1" applyAlignment="1">
      <alignment horizontal="center" vertical="center" shrinkToFit="1"/>
    </xf>
    <xf numFmtId="171" fontId="2" fillId="3" borderId="5" xfId="10" applyNumberFormat="1" applyFont="1" applyFill="1" applyBorder="1" applyAlignment="1">
      <alignment horizontal="center" vertical="center" shrinkToFit="1"/>
    </xf>
    <xf numFmtId="0" fontId="2" fillId="2" borderId="5" xfId="0" applyFont="1" applyFill="1" applyBorder="1" applyAlignment="1">
      <alignment horizontal="center" vertical="center"/>
    </xf>
    <xf numFmtId="3" fontId="2" fillId="5" borderId="5" xfId="0" applyNumberFormat="1" applyFont="1" applyFill="1" applyBorder="1" applyAlignment="1">
      <alignment horizontal="center" vertical="center"/>
    </xf>
    <xf numFmtId="0" fontId="3" fillId="2" borderId="5" xfId="22" applyFont="1" applyFill="1" applyBorder="1" applyAlignment="1">
      <alignment horizontal="left" vertical="center" wrapText="1"/>
    </xf>
    <xf numFmtId="10" fontId="2" fillId="0" borderId="0" xfId="0" applyNumberFormat="1" applyFont="1" applyAlignment="1">
      <alignment vertical="center"/>
    </xf>
    <xf numFmtId="171" fontId="3" fillId="0" borderId="22" xfId="10" applyNumberFormat="1" applyFont="1" applyBorder="1" applyAlignment="1">
      <alignment horizontal="center" vertical="center" shrinkToFit="1"/>
    </xf>
    <xf numFmtId="3" fontId="3" fillId="5" borderId="5" xfId="0" applyNumberFormat="1" applyFont="1" applyFill="1" applyBorder="1" applyAlignment="1">
      <alignment horizontal="center" vertical="center"/>
    </xf>
    <xf numFmtId="171" fontId="3" fillId="0" borderId="0" xfId="10" applyNumberFormat="1" applyFont="1" applyAlignment="1">
      <alignment horizontal="center" vertical="center" shrinkToFit="1"/>
    </xf>
    <xf numFmtId="49" fontId="18" fillId="2" borderId="5" xfId="17"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165" fontId="2" fillId="2" borderId="5" xfId="17" applyNumberFormat="1" applyFont="1" applyFill="1" applyBorder="1" applyAlignment="1">
      <alignment horizontal="center" vertical="center" wrapText="1"/>
    </xf>
    <xf numFmtId="0" fontId="2" fillId="0" borderId="0" xfId="0" applyFont="1" applyAlignment="1">
      <alignment vertical="center" wrapText="1"/>
    </xf>
    <xf numFmtId="0" fontId="2" fillId="2" borderId="5" xfId="17" applyFont="1" applyFill="1" applyBorder="1" applyAlignment="1">
      <alignment horizontal="center" vertical="center" wrapText="1"/>
    </xf>
    <xf numFmtId="10" fontId="2" fillId="3" borderId="5" xfId="0" applyNumberFormat="1" applyFont="1" applyFill="1" applyBorder="1" applyAlignment="1">
      <alignment horizontal="center" vertical="center"/>
    </xf>
    <xf numFmtId="0" fontId="17" fillId="2" borderId="5" xfId="10" applyFont="1" applyFill="1" applyBorder="1" applyAlignment="1">
      <alignment horizontal="center" vertical="center" wrapText="1"/>
    </xf>
    <xf numFmtId="3" fontId="17" fillId="5" borderId="5" xfId="10" applyNumberFormat="1" applyFont="1" applyFill="1" applyBorder="1" applyAlignment="1">
      <alignment horizontal="center" vertical="center"/>
    </xf>
    <xf numFmtId="0" fontId="2" fillId="2" borderId="5" xfId="0" applyFont="1" applyFill="1" applyBorder="1" applyAlignment="1">
      <alignment vertical="center"/>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2" borderId="5" xfId="0" applyFont="1" applyFill="1" applyBorder="1" applyAlignment="1">
      <alignment horizontal="center" vertical="center"/>
    </xf>
    <xf numFmtId="3" fontId="2" fillId="5" borderId="6" xfId="0" applyNumberFormat="1" applyFont="1" applyFill="1" applyBorder="1" applyAlignment="1">
      <alignment horizontal="center" vertical="center"/>
    </xf>
    <xf numFmtId="172" fontId="2" fillId="5" borderId="5" xfId="0" applyNumberFormat="1" applyFont="1" applyFill="1" applyBorder="1" applyAlignment="1">
      <alignment horizontal="center" vertical="center"/>
    </xf>
    <xf numFmtId="49" fontId="3" fillId="2" borderId="5" xfId="23" applyNumberFormat="1" applyFont="1" applyFill="1" applyBorder="1" applyAlignment="1">
      <alignment horizontal="center" vertical="center" wrapText="1"/>
    </xf>
    <xf numFmtId="49" fontId="2" fillId="2" borderId="3" xfId="23" applyNumberFormat="1" applyFont="1" applyFill="1" applyBorder="1" applyAlignment="1">
      <alignment horizontal="left" vertical="center" wrapText="1"/>
    </xf>
    <xf numFmtId="4" fontId="20" fillId="3" borderId="5" xfId="7" applyNumberFormat="1" applyFont="1" applyFill="1" applyBorder="1" applyAlignment="1">
      <alignment horizontal="right" vertical="center" shrinkToFit="1"/>
    </xf>
    <xf numFmtId="49" fontId="2" fillId="2" borderId="5" xfId="23" applyNumberFormat="1" applyFont="1" applyFill="1" applyBorder="1" applyAlignment="1">
      <alignment vertical="center" wrapText="1"/>
    </xf>
    <xf numFmtId="49" fontId="19" fillId="2" borderId="5" xfId="23" applyNumberFormat="1" applyFont="1" applyFill="1" applyBorder="1" applyAlignment="1">
      <alignment horizontal="center" vertical="center" wrapText="1"/>
    </xf>
    <xf numFmtId="3" fontId="21" fillId="5" borderId="5" xfId="7" applyNumberFormat="1" applyFont="1" applyFill="1" applyBorder="1" applyAlignment="1">
      <alignment horizontal="center" vertical="center" shrinkToFit="1"/>
    </xf>
    <xf numFmtId="1" fontId="2" fillId="3" borderId="5" xfId="11" applyNumberFormat="1" applyFont="1" applyFill="1" applyBorder="1" applyAlignment="1">
      <alignment horizontal="center" vertical="center" shrinkToFit="1"/>
    </xf>
    <xf numFmtId="170" fontId="3" fillId="5" borderId="5" xfId="22"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0" borderId="0" xfId="0" applyFont="1" applyAlignment="1">
      <alignment horizontal="center" vertical="center"/>
    </xf>
    <xf numFmtId="3" fontId="2" fillId="0" borderId="0" xfId="0" applyNumberFormat="1" applyFont="1" applyAlignment="1">
      <alignment horizontal="center" vertical="center"/>
    </xf>
    <xf numFmtId="0" fontId="3" fillId="0" borderId="0" xfId="23" applyFont="1" applyAlignment="1">
      <alignment vertical="center"/>
    </xf>
    <xf numFmtId="49" fontId="2" fillId="2" borderId="5" xfId="23" applyNumberFormat="1" applyFont="1" applyFill="1" applyBorder="1" applyAlignment="1">
      <alignment horizontal="left" vertical="center" wrapText="1"/>
    </xf>
    <xf numFmtId="164" fontId="27" fillId="5" borderId="5" xfId="25" applyNumberFormat="1" applyFont="1" applyFill="1" applyBorder="1" applyAlignment="1">
      <alignment vertical="center"/>
    </xf>
    <xf numFmtId="0" fontId="3" fillId="2" borderId="6" xfId="0" applyFont="1" applyFill="1" applyBorder="1" applyAlignment="1">
      <alignment horizontal="center" vertical="center" wrapText="1"/>
    </xf>
    <xf numFmtId="165" fontId="3" fillId="3" borderId="5" xfId="24" applyNumberFormat="1" applyFont="1" applyFill="1" applyBorder="1" applyAlignment="1">
      <alignment vertical="center" shrinkToFit="1"/>
    </xf>
    <xf numFmtId="0" fontId="2" fillId="2" borderId="0" xfId="0" applyFont="1" applyFill="1" applyAlignment="1">
      <alignment vertical="center"/>
    </xf>
    <xf numFmtId="0" fontId="27" fillId="2" borderId="5" xfId="0" applyFont="1" applyFill="1" applyBorder="1" applyAlignment="1">
      <alignment horizontal="center" vertical="center" wrapText="1"/>
    </xf>
    <xf numFmtId="0" fontId="0" fillId="0" borderId="0" xfId="0" applyAlignment="1">
      <alignment horizontal="center" vertical="top" wrapText="1"/>
    </xf>
    <xf numFmtId="0" fontId="8" fillId="0" borderId="0" xfId="0" applyFont="1" applyAlignment="1">
      <alignment vertical="center"/>
    </xf>
    <xf numFmtId="0" fontId="2" fillId="4" borderId="5" xfId="0" applyFont="1" applyFill="1" applyBorder="1" applyAlignment="1">
      <alignment horizontal="center" vertical="center" wrapText="1"/>
    </xf>
    <xf numFmtId="4" fontId="9" fillId="4" borderId="19" xfId="0" applyNumberFormat="1" applyFont="1" applyFill="1" applyBorder="1" applyAlignment="1">
      <alignment horizontal="right" vertical="center" wrapText="1"/>
    </xf>
    <xf numFmtId="4" fontId="9" fillId="4" borderId="3" xfId="0" applyNumberFormat="1" applyFont="1" applyFill="1" applyBorder="1" applyAlignment="1">
      <alignment horizontal="right" vertical="center" wrapText="1"/>
    </xf>
    <xf numFmtId="4" fontId="8" fillId="4" borderId="3" xfId="0" applyNumberFormat="1" applyFont="1" applyFill="1" applyBorder="1" applyAlignment="1">
      <alignment horizontal="right" vertical="center" wrapText="1"/>
    </xf>
    <xf numFmtId="4" fontId="3" fillId="5" borderId="3" xfId="0" applyNumberFormat="1" applyFont="1" applyFill="1" applyBorder="1" applyAlignment="1">
      <alignment horizontal="right" vertical="center" wrapText="1"/>
    </xf>
    <xf numFmtId="4" fontId="2" fillId="4" borderId="3" xfId="0" applyNumberFormat="1" applyFont="1" applyFill="1" applyBorder="1" applyAlignment="1">
      <alignment horizontal="right" vertical="center" wrapText="1"/>
    </xf>
    <xf numFmtId="4" fontId="2" fillId="5" borderId="3" xfId="0" applyNumberFormat="1" applyFont="1" applyFill="1" applyBorder="1" applyAlignment="1">
      <alignment horizontal="right" vertical="center" wrapText="1"/>
    </xf>
    <xf numFmtId="4" fontId="3" fillId="3" borderId="23" xfId="0" applyNumberFormat="1" applyFont="1" applyFill="1" applyBorder="1" applyAlignment="1">
      <alignment horizontal="right" vertical="center" wrapText="1"/>
    </xf>
    <xf numFmtId="4" fontId="2" fillId="3" borderId="23" xfId="0" applyNumberFormat="1" applyFont="1" applyFill="1" applyBorder="1" applyAlignment="1">
      <alignment horizontal="right" vertical="center" wrapText="1"/>
    </xf>
    <xf numFmtId="4" fontId="3" fillId="5" borderId="23" xfId="0" applyNumberFormat="1" applyFont="1" applyFill="1" applyBorder="1" applyAlignment="1">
      <alignment horizontal="right" vertical="center" wrapText="1"/>
    </xf>
    <xf numFmtId="4" fontId="2" fillId="5" borderId="23" xfId="0" applyNumberFormat="1" applyFont="1" applyFill="1" applyBorder="1" applyAlignment="1">
      <alignment horizontal="right" vertical="center" wrapText="1"/>
    </xf>
    <xf numFmtId="4" fontId="3" fillId="0" borderId="24" xfId="0" applyNumberFormat="1" applyFont="1" applyBorder="1" applyAlignment="1">
      <alignment horizontal="right" vertical="center" wrapText="1"/>
    </xf>
    <xf numFmtId="0" fontId="2" fillId="3" borderId="2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2" borderId="5" xfId="0" applyFont="1" applyFill="1" applyBorder="1" applyAlignment="1">
      <alignment vertical="center" wrapText="1"/>
    </xf>
    <xf numFmtId="0" fontId="4" fillId="2" borderId="5" xfId="0" applyFont="1" applyFill="1" applyBorder="1" applyAlignment="1">
      <alignment horizontal="center" vertical="center" wrapText="1"/>
    </xf>
    <xf numFmtId="49" fontId="2" fillId="2" borderId="5" xfId="23"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4" fontId="3" fillId="2" borderId="4" xfId="0" applyNumberFormat="1" applyFont="1" applyFill="1" applyBorder="1" applyAlignment="1">
      <alignment horizontal="left" vertical="center"/>
    </xf>
    <xf numFmtId="4" fontId="2" fillId="2" borderId="4" xfId="0" applyNumberFormat="1" applyFont="1" applyFill="1" applyBorder="1" applyAlignment="1">
      <alignment horizontal="center" vertical="center" wrapText="1"/>
    </xf>
    <xf numFmtId="4" fontId="2" fillId="2" borderId="5" xfId="0" applyNumberFormat="1" applyFont="1" applyFill="1" applyBorder="1" applyAlignment="1">
      <alignment horizontal="center" vertical="center" wrapText="1"/>
    </xf>
    <xf numFmtId="4" fontId="2" fillId="2" borderId="12" xfId="0" applyNumberFormat="1" applyFont="1" applyFill="1" applyBorder="1" applyAlignment="1">
      <alignment horizontal="center" vertical="center" wrapText="1"/>
    </xf>
    <xf numFmtId="0" fontId="34" fillId="2" borderId="5" xfId="0" applyFont="1" applyFill="1" applyBorder="1" applyAlignment="1">
      <alignment horizontal="left" vertical="center" wrapText="1"/>
    </xf>
    <xf numFmtId="4" fontId="3" fillId="2" borderId="4"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34" fillId="2" borderId="3" xfId="0" applyFont="1" applyFill="1" applyBorder="1" applyAlignment="1">
      <alignment horizontal="left" vertical="center" wrapText="1"/>
    </xf>
    <xf numFmtId="0" fontId="2" fillId="0" borderId="5" xfId="16" applyFont="1" applyBorder="1"/>
    <xf numFmtId="0" fontId="2" fillId="10" borderId="5" xfId="16" applyFont="1" applyFill="1" applyBorder="1"/>
    <xf numFmtId="165" fontId="2" fillId="10" borderId="5" xfId="24" applyNumberFormat="1" applyFont="1" applyFill="1" applyBorder="1" applyAlignment="1">
      <alignment vertical="center"/>
    </xf>
    <xf numFmtId="165" fontId="2" fillId="5" borderId="5" xfId="24" applyNumberFormat="1" applyFont="1" applyFill="1" applyBorder="1" applyAlignment="1">
      <alignment horizontal="right" vertical="center"/>
    </xf>
    <xf numFmtId="165" fontId="3" fillId="5" borderId="5" xfId="24" applyNumberFormat="1" applyFont="1" applyFill="1" applyBorder="1" applyAlignment="1">
      <alignment horizontal="right" vertical="center"/>
    </xf>
    <xf numFmtId="165" fontId="2" fillId="3" borderId="25" xfId="24" applyNumberFormat="1" applyFont="1" applyFill="1" applyBorder="1" applyAlignment="1">
      <alignment horizontal="center" vertical="center" wrapText="1"/>
    </xf>
    <xf numFmtId="165" fontId="2" fillId="3" borderId="26" xfId="24" applyNumberFormat="1" applyFont="1" applyFill="1" applyBorder="1" applyAlignment="1">
      <alignment horizontal="center" vertical="center" wrapText="1"/>
    </xf>
    <xf numFmtId="165" fontId="3" fillId="3" borderId="26" xfId="24" applyNumberFormat="1" applyFont="1" applyFill="1" applyBorder="1" applyAlignment="1">
      <alignment horizontal="center" vertical="center" wrapText="1"/>
    </xf>
    <xf numFmtId="165" fontId="2" fillId="3" borderId="5" xfId="24" applyNumberFormat="1" applyFont="1" applyFill="1" applyBorder="1" applyAlignment="1">
      <alignment vertical="center"/>
    </xf>
    <xf numFmtId="165" fontId="3" fillId="3" borderId="25" xfId="24" applyNumberFormat="1" applyFont="1" applyFill="1" applyBorder="1" applyAlignment="1">
      <alignment horizontal="center" vertical="center" wrapText="1"/>
    </xf>
    <xf numFmtId="0" fontId="2" fillId="0" borderId="5" xfId="24" applyFont="1" applyBorder="1" applyAlignment="1">
      <alignment horizontal="center" vertical="center" wrapText="1"/>
    </xf>
    <xf numFmtId="0" fontId="2" fillId="3" borderId="3" xfId="0" applyFont="1" applyFill="1" applyBorder="1" applyAlignment="1">
      <alignment vertical="center" wrapText="1"/>
    </xf>
    <xf numFmtId="0" fontId="3" fillId="3" borderId="5" xfId="24" applyFont="1" applyFill="1" applyBorder="1" applyAlignment="1">
      <alignment horizontal="left" vertical="center" wrapText="1"/>
    </xf>
    <xf numFmtId="0" fontId="2" fillId="0" borderId="5" xfId="24" applyFont="1" applyBorder="1" applyAlignment="1">
      <alignment horizontal="left" vertical="center" wrapText="1" indent="1"/>
    </xf>
    <xf numFmtId="3" fontId="3" fillId="5" borderId="5" xfId="24" applyNumberFormat="1" applyFont="1" applyFill="1" applyBorder="1" applyAlignment="1">
      <alignment vertical="center"/>
    </xf>
    <xf numFmtId="4" fontId="3" fillId="5" borderId="5" xfId="24" applyNumberFormat="1" applyFont="1" applyFill="1" applyBorder="1" applyAlignment="1">
      <alignment horizontal="right" vertical="center"/>
    </xf>
    <xf numFmtId="166" fontId="3" fillId="5" borderId="5" xfId="24" applyNumberFormat="1" applyFont="1" applyFill="1" applyBorder="1" applyAlignment="1">
      <alignment horizontal="right" vertical="center"/>
    </xf>
    <xf numFmtId="166" fontId="2" fillId="0" borderId="17" xfId="24" applyNumberFormat="1" applyFont="1" applyBorder="1" applyAlignment="1">
      <alignment vertical="center"/>
    </xf>
    <xf numFmtId="0" fontId="23" fillId="0" borderId="0" xfId="27" applyFont="1" applyAlignment="1" applyProtection="1">
      <alignment horizontal="center" vertical="center"/>
      <protection locked="0"/>
    </xf>
    <xf numFmtId="0" fontId="54" fillId="0" borderId="0" xfId="27" applyFont="1" applyAlignment="1" applyProtection="1">
      <alignment horizontal="left" vertical="center" wrapText="1"/>
      <protection locked="0"/>
    </xf>
    <xf numFmtId="0" fontId="55" fillId="5" borderId="5" xfId="27" applyFont="1" applyFill="1" applyBorder="1" applyAlignment="1">
      <alignment horizontal="center" vertical="center" wrapText="1"/>
    </xf>
    <xf numFmtId="0" fontId="55" fillId="5" borderId="4" xfId="27" applyFont="1" applyFill="1" applyBorder="1" applyAlignment="1">
      <alignment vertical="center" wrapText="1"/>
    </xf>
    <xf numFmtId="0" fontId="55" fillId="5" borderId="12" xfId="27" applyFont="1" applyFill="1" applyBorder="1" applyAlignment="1">
      <alignment vertical="center" wrapText="1"/>
    </xf>
    <xf numFmtId="0" fontId="55" fillId="0" borderId="5" xfId="27" applyFont="1" applyBorder="1" applyAlignment="1">
      <alignment horizontal="center" vertical="center" wrapText="1"/>
    </xf>
    <xf numFmtId="0" fontId="55" fillId="0" borderId="5" xfId="27" applyFont="1" applyBorder="1" applyAlignment="1">
      <alignment horizontal="center" vertical="center"/>
    </xf>
    <xf numFmtId="0" fontId="57" fillId="0" borderId="5" xfId="27" applyFont="1" applyBorder="1" applyAlignment="1">
      <alignment horizontal="center" vertical="center" wrapText="1"/>
    </xf>
    <xf numFmtId="0" fontId="55" fillId="0" borderId="5" xfId="27" applyFont="1" applyBorder="1" applyAlignment="1">
      <alignment horizontal="center"/>
    </xf>
    <xf numFmtId="0" fontId="58" fillId="0" borderId="5" xfId="28" applyFont="1" applyBorder="1" applyAlignment="1">
      <alignment horizontal="justify" vertical="center" wrapText="1"/>
    </xf>
    <xf numFmtId="0" fontId="58" fillId="0" borderId="5" xfId="27" applyFont="1" applyBorder="1" applyAlignment="1">
      <alignment horizontal="center" vertical="center"/>
    </xf>
    <xf numFmtId="0" fontId="23" fillId="0" borderId="5" xfId="27" applyFont="1" applyBorder="1" applyAlignment="1">
      <alignment horizontal="center" vertical="center" wrapText="1"/>
    </xf>
    <xf numFmtId="0" fontId="23" fillId="5" borderId="5" xfId="27" applyFont="1" applyFill="1" applyBorder="1" applyAlignment="1" applyProtection="1">
      <alignment horizontal="center" vertical="center"/>
      <protection locked="0"/>
    </xf>
    <xf numFmtId="2" fontId="23" fillId="4" borderId="5" xfId="27" applyNumberFormat="1" applyFont="1" applyFill="1" applyBorder="1" applyAlignment="1" applyProtection="1">
      <alignment horizontal="center" vertical="center"/>
      <protection locked="0"/>
    </xf>
    <xf numFmtId="0" fontId="58" fillId="11" borderId="5" xfId="28" applyFont="1" applyFill="1" applyBorder="1" applyAlignment="1">
      <alignment horizontal="justify" vertical="center" wrapText="1"/>
    </xf>
    <xf numFmtId="0" fontId="58" fillId="11" borderId="5" xfId="27" applyFont="1" applyFill="1" applyBorder="1" applyAlignment="1">
      <alignment horizontal="center" vertical="center"/>
    </xf>
    <xf numFmtId="0" fontId="23" fillId="11" borderId="5" xfId="27" applyFont="1" applyFill="1" applyBorder="1" applyAlignment="1">
      <alignment horizontal="center" vertical="center" wrapText="1"/>
    </xf>
    <xf numFmtId="0" fontId="23" fillId="11" borderId="0" xfId="27" applyFont="1" applyFill="1" applyAlignment="1" applyProtection="1">
      <alignment horizontal="center" vertical="center"/>
      <protection locked="0"/>
    </xf>
    <xf numFmtId="0" fontId="55" fillId="3" borderId="5" xfId="28" applyFont="1" applyFill="1" applyBorder="1" applyAlignment="1">
      <alignment horizontal="left" vertical="center" wrapText="1"/>
    </xf>
    <xf numFmtId="0" fontId="23" fillId="3" borderId="5" xfId="27" applyFont="1" applyFill="1" applyBorder="1" applyAlignment="1" applyProtection="1">
      <alignment horizontal="center" vertical="center"/>
      <protection locked="0"/>
    </xf>
    <xf numFmtId="0" fontId="55" fillId="7" borderId="5" xfId="28" applyFont="1" applyFill="1" applyBorder="1" applyAlignment="1">
      <alignment horizontal="left" vertical="center" wrapText="1"/>
    </xf>
    <xf numFmtId="174" fontId="55" fillId="5" borderId="5" xfId="27" applyNumberFormat="1" applyFont="1" applyFill="1" applyBorder="1" applyAlignment="1">
      <alignment horizontal="center"/>
    </xf>
    <xf numFmtId="0" fontId="23" fillId="7" borderId="5" xfId="27" applyFont="1" applyFill="1" applyBorder="1" applyAlignment="1" applyProtection="1">
      <alignment horizontal="center" vertical="center"/>
      <protection locked="0"/>
    </xf>
    <xf numFmtId="2" fontId="24" fillId="4" borderId="27" xfId="27" applyNumberFormat="1" applyFont="1" applyFill="1" applyBorder="1" applyAlignment="1" applyProtection="1">
      <alignment horizontal="center" vertical="center"/>
      <protection locked="0"/>
    </xf>
    <xf numFmtId="0" fontId="24" fillId="0" borderId="0" xfId="27" applyFont="1" applyAlignment="1" applyProtection="1">
      <alignment horizontal="center" vertical="center"/>
      <protection locked="0"/>
    </xf>
    <xf numFmtId="0" fontId="55" fillId="0" borderId="0" xfId="27" applyFont="1" applyAlignment="1">
      <alignment horizontal="left"/>
    </xf>
    <xf numFmtId="174" fontId="55" fillId="9" borderId="0" xfId="27" applyNumberFormat="1" applyFont="1" applyFill="1" applyAlignment="1">
      <alignment horizontal="center"/>
    </xf>
    <xf numFmtId="0" fontId="24" fillId="0" borderId="0" xfId="27" applyFont="1" applyAlignment="1">
      <alignment horizontal="center" vertical="center"/>
    </xf>
    <xf numFmtId="2" fontId="24" fillId="0" borderId="0" xfId="27" applyNumberFormat="1" applyFont="1" applyAlignment="1" applyProtection="1">
      <alignment horizontal="center" vertical="center"/>
      <protection locked="0"/>
    </xf>
    <xf numFmtId="0" fontId="57" fillId="0" borderId="0" xfId="27" applyFont="1" applyAlignment="1">
      <alignment horizontal="center"/>
    </xf>
    <xf numFmtId="174" fontId="59" fillId="9" borderId="0" xfId="27" applyNumberFormat="1" applyFont="1" applyFill="1" applyAlignment="1">
      <alignment horizontal="center"/>
    </xf>
    <xf numFmtId="0" fontId="60" fillId="0" borderId="0" xfId="27" applyFont="1" applyAlignment="1">
      <alignment horizontal="center" vertical="center"/>
    </xf>
    <xf numFmtId="175" fontId="23" fillId="0" borderId="0" xfId="27" applyNumberFormat="1" applyFont="1" applyAlignment="1" applyProtection="1">
      <alignment horizontal="center" vertical="center"/>
      <protection locked="0"/>
    </xf>
    <xf numFmtId="0" fontId="54" fillId="10" borderId="5" xfId="27" applyFont="1" applyFill="1" applyBorder="1" applyAlignment="1" applyProtection="1">
      <alignment horizontal="left" vertical="center" wrapText="1"/>
      <protection locked="0"/>
    </xf>
    <xf numFmtId="4" fontId="3" fillId="3" borderId="21" xfId="0" applyNumberFormat="1" applyFont="1" applyFill="1" applyBorder="1" applyAlignment="1">
      <alignment horizontal="right" vertical="center" wrapText="1"/>
    </xf>
    <xf numFmtId="0" fontId="29" fillId="0" borderId="0" xfId="0" applyFont="1" applyAlignment="1">
      <alignment horizontal="center" vertical="center"/>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2" xfId="0" applyBorder="1" applyAlignment="1">
      <alignment horizontal="left" vertical="center" wrapText="1"/>
    </xf>
    <xf numFmtId="0" fontId="29" fillId="7" borderId="28" xfId="0" applyFont="1" applyFill="1" applyBorder="1" applyAlignment="1">
      <alignment horizontal="center" vertical="center"/>
    </xf>
    <xf numFmtId="0" fontId="29" fillId="7" borderId="29" xfId="0" applyFont="1" applyFill="1" applyBorder="1" applyAlignment="1">
      <alignment horizontal="center" vertical="center"/>
    </xf>
    <xf numFmtId="0" fontId="29" fillId="7" borderId="30" xfId="0" applyFont="1" applyFill="1" applyBorder="1" applyAlignment="1">
      <alignment horizontal="center" vertical="center"/>
    </xf>
    <xf numFmtId="0" fontId="0" fillId="0" borderId="6" xfId="0" applyBorder="1" applyAlignment="1">
      <alignment horizontal="left" vertical="center" wrapText="1"/>
    </xf>
    <xf numFmtId="0" fontId="3" fillId="2" borderId="5" xfId="0" applyFont="1" applyFill="1" applyBorder="1" applyAlignment="1">
      <alignment vertical="center" wrapText="1"/>
    </xf>
    <xf numFmtId="0" fontId="3" fillId="2" borderId="3"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18" xfId="0" applyFont="1" applyFill="1" applyBorder="1" applyAlignment="1">
      <alignment vertical="center" wrapText="1"/>
    </xf>
    <xf numFmtId="0" fontId="51" fillId="0" borderId="0" xfId="0" applyFont="1" applyAlignment="1" applyProtection="1">
      <alignment horizontal="left" vertical="center" wrapText="1"/>
      <protection hidden="1"/>
    </xf>
    <xf numFmtId="0" fontId="51" fillId="0" borderId="0" xfId="0" applyFont="1" applyAlignment="1" applyProtection="1">
      <alignment horizontal="justify" vertical="center" wrapText="1"/>
      <protection hidden="1"/>
    </xf>
    <xf numFmtId="0" fontId="0" fillId="0" borderId="0" xfId="0" applyAlignment="1">
      <alignment vertical="center"/>
    </xf>
    <xf numFmtId="0" fontId="43" fillId="2" borderId="8" xfId="0" applyFont="1" applyFill="1" applyBorder="1" applyAlignment="1">
      <alignment horizontal="center" vertical="top" wrapText="1"/>
    </xf>
    <xf numFmtId="0" fontId="43" fillId="2" borderId="18" xfId="0" applyFont="1" applyFill="1" applyBorder="1" applyAlignment="1">
      <alignment horizontal="center" vertical="top" wrapText="1"/>
    </xf>
    <xf numFmtId="0" fontId="43" fillId="2" borderId="19" xfId="0" applyFont="1" applyFill="1" applyBorder="1" applyAlignment="1">
      <alignment horizontal="center" vertical="top" wrapText="1"/>
    </xf>
    <xf numFmtId="0" fontId="43" fillId="2" borderId="21" xfId="0" applyFont="1" applyFill="1" applyBorder="1" applyAlignment="1">
      <alignment horizontal="center" vertical="top" wrapText="1"/>
    </xf>
    <xf numFmtId="4" fontId="2" fillId="11" borderId="4" xfId="0" applyNumberFormat="1" applyFont="1" applyFill="1" applyBorder="1" applyAlignment="1">
      <alignment horizontal="right" vertical="center" wrapText="1"/>
    </xf>
    <xf numFmtId="4" fontId="2" fillId="11" borderId="12"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0" fontId="3" fillId="2" borderId="8" xfId="0" applyFont="1" applyFill="1" applyBorder="1" applyAlignment="1">
      <alignment vertical="center" wrapText="1"/>
    </xf>
    <xf numFmtId="0" fontId="3" fillId="2" borderId="18" xfId="0" applyFont="1" applyFill="1" applyBorder="1" applyAlignment="1">
      <alignment vertical="center" wrapText="1"/>
    </xf>
    <xf numFmtId="0" fontId="3" fillId="2" borderId="7"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46" fillId="2" borderId="31" xfId="0" applyFont="1" applyFill="1" applyBorder="1" applyAlignment="1">
      <alignment horizontal="center" vertical="top" wrapText="1"/>
    </xf>
    <xf numFmtId="0" fontId="43" fillId="2" borderId="32" xfId="0" applyFont="1" applyFill="1" applyBorder="1" applyAlignment="1">
      <alignment horizontal="center" vertical="top"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6" fillId="7" borderId="3" xfId="0" applyFont="1" applyFill="1" applyBorder="1" applyAlignment="1">
      <alignment horizontal="left" vertical="top" wrapText="1"/>
    </xf>
    <xf numFmtId="0" fontId="6" fillId="7" borderId="4" xfId="0" applyFont="1" applyFill="1" applyBorder="1" applyAlignment="1">
      <alignment horizontal="left" vertical="top" wrapText="1"/>
    </xf>
    <xf numFmtId="0" fontId="6" fillId="7" borderId="12" xfId="0" applyFont="1" applyFill="1" applyBorder="1" applyAlignment="1">
      <alignment horizontal="left" vertical="top" wrapText="1"/>
    </xf>
    <xf numFmtId="0" fontId="3" fillId="2" borderId="12" xfId="0" applyFont="1" applyFill="1" applyBorder="1" applyAlignment="1">
      <alignment horizontal="left" vertical="center" wrapText="1"/>
    </xf>
    <xf numFmtId="4" fontId="2" fillId="11" borderId="33" xfId="0" applyNumberFormat="1" applyFont="1" applyFill="1" applyBorder="1" applyAlignment="1">
      <alignment horizontal="right" vertical="center" wrapText="1"/>
    </xf>
    <xf numFmtId="0" fontId="46" fillId="2" borderId="8" xfId="0" applyFont="1" applyFill="1" applyBorder="1" applyAlignment="1">
      <alignment horizontal="center" vertical="top" wrapText="1"/>
    </xf>
    <xf numFmtId="0" fontId="6" fillId="7" borderId="5" xfId="0" applyFont="1" applyFill="1" applyBorder="1" applyAlignment="1">
      <alignment horizontal="left" vertical="top" wrapText="1"/>
    </xf>
    <xf numFmtId="0" fontId="2" fillId="2" borderId="5"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49" fontId="17" fillId="2" borderId="5" xfId="10" applyNumberFormat="1" applyFont="1" applyFill="1" applyBorder="1" applyAlignment="1">
      <alignment horizontal="center" vertical="center" wrapText="1"/>
    </xf>
    <xf numFmtId="0" fontId="17" fillId="2" borderId="5" xfId="22"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2" borderId="4" xfId="0" applyFill="1" applyBorder="1" applyAlignment="1">
      <alignment horizontal="center" vertical="center"/>
    </xf>
    <xf numFmtId="0" fontId="0" fillId="2" borderId="12" xfId="0" applyFill="1" applyBorder="1" applyAlignment="1">
      <alignment horizontal="center" vertical="center"/>
    </xf>
    <xf numFmtId="0" fontId="29" fillId="2" borderId="4" xfId="0" applyFont="1" applyFill="1" applyBorder="1" applyAlignment="1">
      <alignment horizontal="center" vertical="center"/>
    </xf>
    <xf numFmtId="0" fontId="29" fillId="2" borderId="12" xfId="0" applyFont="1" applyFill="1" applyBorder="1" applyAlignment="1">
      <alignment horizontal="center" vertical="center"/>
    </xf>
    <xf numFmtId="0" fontId="47" fillId="2" borderId="3" xfId="0" applyFont="1" applyFill="1" applyBorder="1" applyAlignment="1">
      <alignment horizontal="center" vertical="center"/>
    </xf>
    <xf numFmtId="0" fontId="47" fillId="2" borderId="4" xfId="0" applyFont="1" applyFill="1" applyBorder="1" applyAlignment="1">
      <alignment horizontal="center" vertical="center"/>
    </xf>
    <xf numFmtId="0" fontId="47" fillId="2" borderId="12" xfId="0" applyFont="1" applyFill="1" applyBorder="1" applyAlignment="1">
      <alignment horizontal="center" vertical="center"/>
    </xf>
    <xf numFmtId="0" fontId="2" fillId="2" borderId="7" xfId="0" applyFont="1" applyFill="1" applyBorder="1" applyAlignment="1">
      <alignment vertical="center"/>
    </xf>
    <xf numFmtId="0" fontId="2" fillId="2" borderId="14" xfId="0" applyFont="1" applyFill="1" applyBorder="1" applyAlignment="1">
      <alignment vertical="center"/>
    </xf>
    <xf numFmtId="0" fontId="2" fillId="2" borderId="6"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12" xfId="0" applyFont="1" applyFill="1" applyBorder="1" applyAlignment="1">
      <alignment vertical="center"/>
    </xf>
    <xf numFmtId="0" fontId="3" fillId="2" borderId="12" xfId="0" applyFont="1" applyFill="1" applyBorder="1" applyAlignment="1">
      <alignment horizontal="center" vertical="center"/>
    </xf>
    <xf numFmtId="0" fontId="40" fillId="7" borderId="3" xfId="0" applyFont="1" applyFill="1" applyBorder="1" applyAlignment="1">
      <alignment horizontal="left" vertical="center" wrapText="1"/>
    </xf>
    <xf numFmtId="0" fontId="40" fillId="7" borderId="4" xfId="0" applyFont="1" applyFill="1" applyBorder="1" applyAlignment="1">
      <alignment horizontal="left" vertical="center" wrapText="1"/>
    </xf>
    <xf numFmtId="0" fontId="41" fillId="0" borderId="4" xfId="0" applyFont="1" applyBorder="1" applyAlignment="1">
      <alignment vertical="center"/>
    </xf>
    <xf numFmtId="0" fontId="41" fillId="0" borderId="12" xfId="0" applyFont="1" applyBorder="1" applyAlignment="1">
      <alignment vertical="center"/>
    </xf>
    <xf numFmtId="0" fontId="17" fillId="2" borderId="3" xfId="10" applyFont="1" applyFill="1" applyBorder="1" applyAlignment="1">
      <alignment horizontal="center" vertical="center" shrinkToFit="1"/>
    </xf>
    <xf numFmtId="0" fontId="0" fillId="2" borderId="4" xfId="0" applyFill="1" applyBorder="1" applyAlignment="1">
      <alignment horizontal="center" vertical="center" shrinkToFit="1"/>
    </xf>
    <xf numFmtId="0" fontId="0" fillId="2" borderId="12" xfId="0" applyFill="1" applyBorder="1" applyAlignment="1">
      <alignment horizontal="center" vertical="center" shrinkToFit="1"/>
    </xf>
    <xf numFmtId="0" fontId="6" fillId="7" borderId="3" xfId="0" applyFont="1" applyFill="1" applyBorder="1" applyAlignment="1">
      <alignment horizontal="left" vertical="center" wrapText="1"/>
    </xf>
    <xf numFmtId="0" fontId="6" fillId="7" borderId="4" xfId="0" applyFont="1" applyFill="1" applyBorder="1" applyAlignment="1">
      <alignment horizontal="left" vertical="center" wrapText="1"/>
    </xf>
    <xf numFmtId="0" fontId="6" fillId="7" borderId="12" xfId="0" applyFont="1" applyFill="1" applyBorder="1" applyAlignment="1">
      <alignment horizontal="left" vertical="center" wrapText="1"/>
    </xf>
    <xf numFmtId="10" fontId="2" fillId="8" borderId="3" xfId="24" applyNumberFormat="1" applyFont="1" applyFill="1" applyBorder="1" applyAlignment="1">
      <alignment horizontal="center" vertical="center" shrinkToFit="1"/>
    </xf>
    <xf numFmtId="10" fontId="2" fillId="8" borderId="4" xfId="24" applyNumberFormat="1" applyFont="1" applyFill="1" applyBorder="1" applyAlignment="1">
      <alignment horizontal="center" vertical="center" shrinkToFit="1"/>
    </xf>
    <xf numFmtId="10" fontId="2" fillId="8" borderId="12" xfId="24" applyNumberFormat="1" applyFont="1" applyFill="1" applyBorder="1" applyAlignment="1">
      <alignment horizontal="center" vertical="center" shrinkToFit="1"/>
    </xf>
    <xf numFmtId="165" fontId="3" fillId="3" borderId="5" xfId="20" applyNumberFormat="1" applyFont="1" applyFill="1" applyBorder="1" applyAlignment="1">
      <alignment horizontal="left" vertical="center" wrapText="1"/>
    </xf>
    <xf numFmtId="0" fontId="3" fillId="3" borderId="5" xfId="18" applyFont="1" applyFill="1" applyBorder="1" applyAlignment="1">
      <alignment horizontal="left" vertical="center" wrapText="1"/>
    </xf>
    <xf numFmtId="165" fontId="32" fillId="3" borderId="3" xfId="20" applyNumberFormat="1" applyFont="1" applyFill="1" applyBorder="1" applyAlignment="1">
      <alignment horizontal="center" vertical="center" wrapText="1"/>
    </xf>
    <xf numFmtId="165" fontId="32" fillId="3" borderId="4" xfId="20" applyNumberFormat="1" applyFont="1" applyFill="1" applyBorder="1" applyAlignment="1">
      <alignment horizontal="center" vertical="center" wrapText="1"/>
    </xf>
    <xf numFmtId="165" fontId="32" fillId="3" borderId="12" xfId="20" applyNumberFormat="1" applyFont="1" applyFill="1" applyBorder="1" applyAlignment="1">
      <alignment horizontal="center" vertical="center" wrapText="1"/>
    </xf>
    <xf numFmtId="165" fontId="3" fillId="3" borderId="5" xfId="20" applyNumberFormat="1" applyFont="1" applyFill="1" applyBorder="1" applyAlignment="1">
      <alignment horizontal="center" vertical="center" wrapText="1"/>
    </xf>
    <xf numFmtId="0" fontId="3" fillId="3" borderId="5" xfId="16" applyFont="1" applyFill="1" applyBorder="1" applyAlignment="1">
      <alignment horizontal="center" vertical="center" wrapText="1"/>
    </xf>
    <xf numFmtId="0" fontId="6" fillId="7" borderId="3" xfId="0" applyFont="1" applyFill="1" applyBorder="1" applyAlignment="1">
      <alignment horizontal="justify" vertical="justify" wrapText="1"/>
    </xf>
    <xf numFmtId="0" fontId="6" fillId="7" borderId="4" xfId="0" applyFont="1" applyFill="1" applyBorder="1" applyAlignment="1">
      <alignment horizontal="justify" vertical="justify" wrapText="1"/>
    </xf>
    <xf numFmtId="0" fontId="6" fillId="7" borderId="12" xfId="0" applyFont="1" applyFill="1" applyBorder="1" applyAlignment="1">
      <alignment horizontal="justify" vertical="justify" wrapText="1"/>
    </xf>
    <xf numFmtId="0" fontId="0" fillId="0" borderId="4" xfId="0" applyBorder="1" applyAlignment="1">
      <alignment vertical="center" wrapText="1"/>
    </xf>
    <xf numFmtId="0" fontId="0" fillId="0" borderId="12" xfId="0" applyBorder="1" applyAlignment="1">
      <alignment vertical="center" wrapText="1"/>
    </xf>
    <xf numFmtId="0" fontId="3" fillId="0" borderId="3" xfId="16" applyFont="1" applyBorder="1" applyAlignment="1">
      <alignment horizontal="left" vertical="center"/>
    </xf>
    <xf numFmtId="0" fontId="3" fillId="0" borderId="4" xfId="16" applyFont="1" applyBorder="1" applyAlignment="1">
      <alignment horizontal="left" vertical="center"/>
    </xf>
    <xf numFmtId="0" fontId="3" fillId="0" borderId="12" xfId="16" applyFont="1" applyBorder="1" applyAlignment="1">
      <alignment horizontal="left" vertical="center"/>
    </xf>
    <xf numFmtId="0" fontId="2" fillId="0" borderId="3" xfId="16" applyFont="1" applyBorder="1" applyAlignment="1">
      <alignment horizontal="left" vertical="center" wrapText="1"/>
    </xf>
    <xf numFmtId="0" fontId="2" fillId="0" borderId="4" xfId="16" applyFont="1" applyBorder="1" applyAlignment="1">
      <alignment horizontal="left" vertical="center"/>
    </xf>
    <xf numFmtId="0" fontId="2" fillId="0" borderId="12" xfId="16" applyFont="1" applyBorder="1" applyAlignment="1">
      <alignment horizontal="left" vertical="center"/>
    </xf>
    <xf numFmtId="0" fontId="4" fillId="2" borderId="5" xfId="0" applyFont="1" applyFill="1" applyBorder="1" applyAlignment="1">
      <alignment horizontal="center" vertical="center" wrapText="1"/>
    </xf>
    <xf numFmtId="0" fontId="3" fillId="0" borderId="3" xfId="16" applyFont="1" applyBorder="1" applyAlignment="1">
      <alignment horizontal="left" vertical="center" wrapText="1"/>
    </xf>
    <xf numFmtId="0" fontId="3" fillId="0" borderId="4" xfId="16" applyFont="1" applyBorder="1" applyAlignment="1">
      <alignment horizontal="left" vertical="center" wrapText="1"/>
    </xf>
    <xf numFmtId="0" fontId="3" fillId="0" borderId="12" xfId="16"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12" xfId="0" applyFont="1" applyFill="1" applyBorder="1" applyAlignment="1">
      <alignment horizontal="left" vertical="center" wrapText="1"/>
    </xf>
    <xf numFmtId="165" fontId="2" fillId="3" borderId="34" xfId="24"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49" fontId="18" fillId="0" borderId="7" xfId="24" applyNumberFormat="1" applyFont="1" applyBorder="1" applyAlignment="1">
      <alignment horizontal="center" vertical="center" wrapText="1"/>
    </xf>
    <xf numFmtId="49" fontId="18" fillId="0" borderId="14" xfId="24" applyNumberFormat="1" applyFont="1" applyBorder="1" applyAlignment="1">
      <alignment horizontal="center" vertical="center" wrapText="1"/>
    </xf>
    <xf numFmtId="49" fontId="18" fillId="0" borderId="6" xfId="24" applyNumberFormat="1" applyFont="1" applyBorder="1" applyAlignment="1">
      <alignment horizontal="center" vertical="center" wrapText="1"/>
    </xf>
    <xf numFmtId="1" fontId="3" fillId="2" borderId="7" xfId="0" applyNumberFormat="1" applyFont="1" applyFill="1" applyBorder="1" applyAlignment="1">
      <alignment horizontal="center" vertical="center" wrapText="1"/>
    </xf>
    <xf numFmtId="1" fontId="3" fillId="2" borderId="14" xfId="0" applyNumberFormat="1" applyFont="1" applyFill="1" applyBorder="1" applyAlignment="1">
      <alignment horizontal="center" vertical="center" wrapText="1"/>
    </xf>
    <xf numFmtId="1" fontId="3" fillId="2" borderId="6" xfId="0" applyNumberFormat="1" applyFont="1" applyFill="1" applyBorder="1" applyAlignment="1">
      <alignment horizontal="center" vertical="center" wrapText="1"/>
    </xf>
    <xf numFmtId="165" fontId="3" fillId="3" borderId="34" xfId="24" applyNumberFormat="1" applyFont="1" applyFill="1" applyBorder="1" applyAlignment="1">
      <alignment horizontal="center" vertical="center" wrapText="1"/>
    </xf>
    <xf numFmtId="165" fontId="2" fillId="3" borderId="35" xfId="24" applyNumberFormat="1" applyFont="1" applyFill="1" applyBorder="1" applyAlignment="1">
      <alignment horizontal="center" vertical="center" wrapText="1"/>
    </xf>
    <xf numFmtId="165" fontId="2" fillId="3" borderId="36" xfId="24" applyNumberFormat="1" applyFont="1" applyFill="1" applyBorder="1" applyAlignment="1">
      <alignment horizontal="center" vertical="center" wrapText="1"/>
    </xf>
    <xf numFmtId="165" fontId="3" fillId="3" borderId="35" xfId="24" applyNumberFormat="1" applyFont="1" applyFill="1" applyBorder="1" applyAlignment="1">
      <alignment horizontal="center" vertical="center" wrapText="1"/>
    </xf>
    <xf numFmtId="165" fontId="3" fillId="3" borderId="36" xfId="24" applyNumberFormat="1" applyFont="1" applyFill="1" applyBorder="1" applyAlignment="1">
      <alignment horizontal="center" vertical="center" wrapText="1"/>
    </xf>
    <xf numFmtId="0" fontId="3" fillId="2" borderId="14" xfId="0" applyFont="1" applyFill="1" applyBorder="1" applyAlignment="1">
      <alignment horizontal="center" vertical="center" wrapText="1"/>
    </xf>
    <xf numFmtId="169" fontId="3" fillId="2" borderId="7" xfId="0" applyNumberFormat="1" applyFont="1" applyFill="1" applyBorder="1" applyAlignment="1">
      <alignment horizontal="center" vertical="center" wrapText="1"/>
    </xf>
    <xf numFmtId="169" fontId="3" fillId="2" borderId="14" xfId="0" applyNumberFormat="1" applyFont="1" applyFill="1" applyBorder="1" applyAlignment="1">
      <alignment horizontal="center" vertical="center" wrapText="1"/>
    </xf>
    <xf numFmtId="169" fontId="3" fillId="2" borderId="6" xfId="0" applyNumberFormat="1" applyFont="1" applyFill="1" applyBorder="1" applyAlignment="1">
      <alignment horizontal="center" vertical="center" wrapText="1"/>
    </xf>
    <xf numFmtId="165" fontId="2" fillId="8" borderId="7" xfId="24" applyNumberFormat="1" applyFont="1" applyFill="1" applyBorder="1" applyAlignment="1">
      <alignment horizontal="center" vertical="center" shrinkToFit="1"/>
    </xf>
    <xf numFmtId="165" fontId="2" fillId="8" borderId="6" xfId="24" applyNumberFormat="1" applyFont="1" applyFill="1" applyBorder="1" applyAlignment="1">
      <alignment horizontal="center" vertical="center" shrinkToFit="1"/>
    </xf>
    <xf numFmtId="169" fontId="3" fillId="2" borderId="7" xfId="0" applyNumberFormat="1" applyFont="1" applyFill="1" applyBorder="1" applyAlignment="1">
      <alignment horizontal="left" vertical="center" wrapText="1"/>
    </xf>
    <xf numFmtId="169" fontId="3" fillId="2" borderId="14" xfId="0" applyNumberFormat="1" applyFont="1" applyFill="1" applyBorder="1" applyAlignment="1">
      <alignment horizontal="left" vertical="center" wrapText="1"/>
    </xf>
    <xf numFmtId="169" fontId="3" fillId="2" borderId="6" xfId="0" applyNumberFormat="1" applyFont="1" applyFill="1" applyBorder="1" applyAlignment="1">
      <alignment horizontal="left" vertical="center" wrapText="1"/>
    </xf>
    <xf numFmtId="10" fontId="3" fillId="2" borderId="7" xfId="11" applyNumberFormat="1" applyFont="1" applyFill="1" applyBorder="1" applyAlignment="1">
      <alignment horizontal="center" vertical="center" wrapText="1"/>
    </xf>
    <xf numFmtId="10" fontId="3" fillId="2" borderId="6" xfId="11" applyNumberFormat="1" applyFont="1" applyFill="1" applyBorder="1" applyAlignment="1">
      <alignment horizontal="center" vertical="center" wrapText="1"/>
    </xf>
    <xf numFmtId="49" fontId="18" fillId="0" borderId="5" xfId="24" applyNumberFormat="1" applyFont="1" applyBorder="1" applyAlignment="1">
      <alignment horizontal="center" vertical="center" wrapText="1"/>
    </xf>
    <xf numFmtId="0" fontId="18" fillId="0" borderId="5" xfId="24" applyFont="1" applyBorder="1" applyAlignment="1">
      <alignment horizontal="center" vertical="center" wrapText="1"/>
    </xf>
    <xf numFmtId="165" fontId="3" fillId="8" borderId="7" xfId="24" applyNumberFormat="1" applyFont="1" applyFill="1" applyBorder="1" applyAlignment="1">
      <alignment horizontal="center" vertical="center" shrinkToFit="1"/>
    </xf>
    <xf numFmtId="165" fontId="3" fillId="8" borderId="6" xfId="24" applyNumberFormat="1" applyFont="1" applyFill="1" applyBorder="1" applyAlignment="1">
      <alignment horizontal="center" vertical="center" shrinkToFit="1"/>
    </xf>
    <xf numFmtId="1" fontId="3" fillId="2" borderId="7" xfId="0" applyNumberFormat="1" applyFont="1" applyFill="1" applyBorder="1" applyAlignment="1">
      <alignment horizontal="left" vertical="center" wrapText="1"/>
    </xf>
    <xf numFmtId="1" fontId="3" fillId="2" borderId="14" xfId="0" applyNumberFormat="1" applyFont="1" applyFill="1" applyBorder="1" applyAlignment="1">
      <alignment horizontal="left" vertical="center" wrapText="1"/>
    </xf>
    <xf numFmtId="1" fontId="3" fillId="2" borderId="6" xfId="0" applyNumberFormat="1" applyFont="1" applyFill="1" applyBorder="1" applyAlignment="1">
      <alignment horizontal="left" vertical="center" wrapText="1"/>
    </xf>
    <xf numFmtId="3" fontId="3" fillId="2" borderId="7" xfId="0" applyNumberFormat="1" applyFont="1" applyFill="1" applyBorder="1" applyAlignment="1">
      <alignment horizontal="left" vertical="center" wrapText="1"/>
    </xf>
    <xf numFmtId="3" fontId="3" fillId="2" borderId="14" xfId="0" applyNumberFormat="1" applyFont="1" applyFill="1" applyBorder="1" applyAlignment="1">
      <alignment horizontal="left" vertical="center" wrapText="1"/>
    </xf>
    <xf numFmtId="3" fontId="3" fillId="2" borderId="6" xfId="0" applyNumberFormat="1" applyFont="1" applyFill="1" applyBorder="1" applyAlignment="1">
      <alignment horizontal="left" vertical="center" wrapText="1"/>
    </xf>
    <xf numFmtId="10" fontId="3" fillId="2" borderId="7" xfId="0" applyNumberFormat="1" applyFont="1" applyFill="1" applyBorder="1" applyAlignment="1">
      <alignment horizontal="left" vertical="center" wrapText="1"/>
    </xf>
    <xf numFmtId="10" fontId="3" fillId="2" borderId="14" xfId="0" applyNumberFormat="1" applyFont="1" applyFill="1" applyBorder="1" applyAlignment="1">
      <alignment horizontal="left" vertical="center" wrapText="1"/>
    </xf>
    <xf numFmtId="10" fontId="3" fillId="2" borderId="6" xfId="0" applyNumberFormat="1" applyFont="1" applyFill="1" applyBorder="1" applyAlignment="1">
      <alignment horizontal="left" vertical="center" wrapText="1"/>
    </xf>
    <xf numFmtId="0" fontId="6" fillId="7" borderId="5"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52" fillId="0" borderId="3" xfId="24" applyFont="1" applyBorder="1" applyAlignment="1">
      <alignment horizontal="left" vertical="center" wrapText="1"/>
    </xf>
    <xf numFmtId="0" fontId="0" fillId="0" borderId="4" xfId="0" applyBorder="1"/>
    <xf numFmtId="0" fontId="0" fillId="0" borderId="12" xfId="0" applyBorder="1"/>
    <xf numFmtId="0" fontId="0" fillId="0" borderId="4" xfId="0" applyBorder="1" applyAlignment="1">
      <alignment vertical="center"/>
    </xf>
    <xf numFmtId="0" fontId="0" fillId="0" borderId="12" xfId="0" applyBorder="1" applyAlignment="1">
      <alignment vertical="center"/>
    </xf>
    <xf numFmtId="0" fontId="23" fillId="0" borderId="5" xfId="27" applyFont="1" applyBorder="1" applyAlignment="1" applyProtection="1">
      <alignment horizontal="left" vertical="center" wrapText="1"/>
      <protection locked="0"/>
    </xf>
    <xf numFmtId="174" fontId="55" fillId="5" borderId="3" xfId="27" applyNumberFormat="1" applyFont="1" applyFill="1" applyBorder="1" applyAlignment="1">
      <alignment horizontal="center"/>
    </xf>
    <xf numFmtId="174" fontId="55" fillId="5" borderId="4" xfId="27" applyNumberFormat="1" applyFont="1" applyFill="1" applyBorder="1" applyAlignment="1">
      <alignment horizontal="center"/>
    </xf>
    <xf numFmtId="174" fontId="55" fillId="5" borderId="12" xfId="27" applyNumberFormat="1" applyFont="1" applyFill="1" applyBorder="1" applyAlignment="1">
      <alignment horizontal="center"/>
    </xf>
    <xf numFmtId="0" fontId="55" fillId="0" borderId="3" xfId="27" applyFont="1" applyBorder="1" applyAlignment="1">
      <alignment horizontal="right"/>
    </xf>
    <xf numFmtId="0" fontId="55" fillId="0" borderId="4" xfId="27" applyFont="1" applyBorder="1" applyAlignment="1">
      <alignment horizontal="right"/>
    </xf>
    <xf numFmtId="0" fontId="55" fillId="0" borderId="12" xfId="27" applyFont="1" applyBorder="1" applyAlignment="1">
      <alignment horizontal="right"/>
    </xf>
    <xf numFmtId="0" fontId="61" fillId="0" borderId="0" xfId="27" applyFont="1" applyAlignment="1" applyProtection="1">
      <alignment horizontal="left" vertical="center"/>
      <protection locked="0"/>
    </xf>
    <xf numFmtId="0" fontId="23" fillId="0" borderId="0" xfId="27" applyFont="1"/>
    <xf numFmtId="0" fontId="55" fillId="5" borderId="5" xfId="27" applyFont="1" applyFill="1" applyBorder="1" applyAlignment="1">
      <alignment horizontal="center" vertical="center" wrapText="1"/>
    </xf>
    <xf numFmtId="0" fontId="55" fillId="5" borderId="5" xfId="27" applyFont="1" applyFill="1" applyBorder="1" applyAlignment="1">
      <alignment horizontal="center" vertical="center"/>
    </xf>
    <xf numFmtId="0" fontId="53" fillId="0" borderId="5" xfId="27" applyFont="1" applyBorder="1" applyAlignment="1" applyProtection="1">
      <alignment horizontal="center" vertical="center" wrapText="1"/>
      <protection locked="0"/>
    </xf>
    <xf numFmtId="0" fontId="54" fillId="0" borderId="5" xfId="27" applyFont="1" applyBorder="1" applyAlignment="1" applyProtection="1">
      <alignment horizontal="left" vertical="center" wrapText="1"/>
      <protection locked="0"/>
    </xf>
    <xf numFmtId="0" fontId="54" fillId="0" borderId="3" xfId="27" applyFont="1" applyBorder="1" applyAlignment="1" applyProtection="1">
      <alignment horizontal="left" vertical="center" wrapText="1"/>
      <protection locked="0"/>
    </xf>
    <xf numFmtId="0" fontId="54" fillId="0" borderId="4" xfId="27" applyFont="1" applyBorder="1" applyAlignment="1" applyProtection="1">
      <alignment horizontal="left" vertical="center" wrapText="1"/>
      <protection locked="0"/>
    </xf>
    <xf numFmtId="0" fontId="54" fillId="0" borderId="12" xfId="27" applyFont="1" applyBorder="1" applyAlignment="1" applyProtection="1">
      <alignment horizontal="left" vertical="center" wrapText="1"/>
      <protection locked="0"/>
    </xf>
    <xf numFmtId="0" fontId="58" fillId="9" borderId="5" xfId="27" applyFont="1" applyFill="1" applyBorder="1" applyAlignment="1" applyProtection="1">
      <alignment horizontal="left" vertical="center" wrapText="1"/>
      <protection locked="0"/>
    </xf>
    <xf numFmtId="0" fontId="55" fillId="9" borderId="5" xfId="27" applyFont="1" applyFill="1" applyBorder="1" applyAlignment="1" applyProtection="1">
      <alignment horizontal="left" vertical="center" wrapText="1"/>
      <protection locked="0"/>
    </xf>
    <xf numFmtId="0" fontId="55" fillId="5" borderId="6" xfId="27" applyFont="1" applyFill="1" applyBorder="1" applyAlignment="1">
      <alignment horizontal="center" vertical="center" wrapText="1"/>
    </xf>
    <xf numFmtId="0" fontId="19" fillId="2" borderId="3" xfId="0" applyFont="1" applyFill="1" applyBorder="1" applyAlignment="1">
      <alignment horizontal="center" vertical="center"/>
    </xf>
    <xf numFmtId="0" fontId="19" fillId="2" borderId="12" xfId="0" applyFont="1" applyFill="1" applyBorder="1" applyAlignment="1">
      <alignment horizontal="center" vertical="center"/>
    </xf>
  </cellXfs>
  <cellStyles count="30">
    <cellStyle name="_1892" xfId="1"/>
    <cellStyle name="_1892_1.ΜΕΤΑΠΟΙΗΣΗ_ΠΡΩΤΟΓ_ΥΠΗΡΕΣΙΕΣ" xfId="2"/>
    <cellStyle name="_1892_1.ΤΟΥΡΙΣΜΟΣ" xfId="3"/>
    <cellStyle name="_1892_2.ΜΕΤΑΠΟΙΗΣΗ_ΠΡΩΤΟΓ_ΥΠΗΡΕΣΙΕΣ" xfId="4"/>
    <cellStyle name="_1892_ΜΕΤΑΠΟΙΗΣΗ_ΠΡΩΤΟΓ_ΥΠΗΡΕΣΙΕΣ" xfId="5"/>
    <cellStyle name="1892" xfId="6"/>
    <cellStyle name="Euro" xfId="8"/>
    <cellStyle name="Normal 2" xfId="9"/>
    <cellStyle name="Normal_Sheet1 (2)" xfId="10"/>
    <cellStyle name="Percent 2" xfId="12"/>
    <cellStyle name="Total of totals" xfId="13"/>
    <cellStyle name="vanster" xfId="14"/>
    <cellStyle name="Währung" xfId="15"/>
    <cellStyle name="Βασικό_daneio" xfId="16"/>
    <cellStyle name="Βασικό_Sheet1 (4)" xfId="17"/>
    <cellStyle name="Βασικό_viosimotita_koliaraki" xfId="18"/>
    <cellStyle name="Βασικό_Βιβλίο1" xfId="19"/>
    <cellStyle name="Βασικό_δανειο" xfId="20"/>
    <cellStyle name="Βασικό_ΔΙΑΝΟΜΗ ΚΕΡΔΩΝ" xfId="21"/>
    <cellStyle name="Βασικό_ΜΕΤ 1" xfId="22"/>
    <cellStyle name="Βασικό_ΠΑΡΑΡΤΗΜΑ_I_3908_2011" xfId="23"/>
    <cellStyle name="Βασικό_ΠΑΡΑΡΤΗΜΑ_ΟΙΚΟΝΟΜ_ΒΙΟΜΗΧΑΝΙΑΣ_ΠΡΩΤΟΓΕΝ_N....2011" xfId="24"/>
    <cellStyle name="Βασικό_προστιθεμενη αξια" xfId="25"/>
    <cellStyle name="Διαχωριστικό χιλιάδων/υποδιαστολή_R ΣΥΝΕΔΡ" xfId="26"/>
    <cellStyle name="Κανονικό" xfId="0" builtinId="0"/>
    <cellStyle name="Κανονικό 2" xfId="27"/>
    <cellStyle name="Κανονικό 2 2" xfId="28"/>
    <cellStyle name="Κανονικό 2_Πίνακες βιωσιμότητας Γενικής Επιχειρηματικότητας_23_12_16" xfId="29"/>
    <cellStyle name="Κόμμα" xfId="7" builtinId="3"/>
    <cellStyle name="Ποσοστό" xfId="1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javascript:wizardMoveTo('anap_step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228600</xdr:colOff>
      <xdr:row>3</xdr:row>
      <xdr:rowOff>69850</xdr:rowOff>
    </xdr:to>
    <xdr:pic>
      <xdr:nvPicPr>
        <xdr:cNvPr id="1025" name="Picture 2" descr="home">
          <a:hlinkClick xmlns:r="http://schemas.openxmlformats.org/officeDocument/2006/relationships" r:id="rId1" tooltip="Οδηγός"/>
          <a:extLst>
            <a:ext uri="{FF2B5EF4-FFF2-40B4-BE49-F238E27FC236}">
              <a16:creationId xmlns:a16="http://schemas.microsoft.com/office/drawing/2014/main" xmlns="" id="{00000000-0008-0000-0100-00000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771525"/>
          <a:ext cx="228600" cy="228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2%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1%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vl903\common_ie\Documents%20and%20Settings\daddy\Desktop\&#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My%20Documents\EPEND\&#916;&#921;&#914;&#913;&#925;&#919;%20HOTEL\&#922;&#927;&#931;&#932;&#927;&#931;%20&#916;&#921;&#914;&#913;&#925;&#919;%20HOT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31;&#933;&#925;&#917;&#916;&#9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5">
          <cell r="C5">
            <v>1E-247</v>
          </cell>
        </row>
      </sheetData>
      <sheetData sheetId="1"/>
      <sheetData sheetId="2"/>
      <sheetData sheetId="3"/>
      <sheetData sheetId="4"/>
      <sheetData sheetId="5"/>
      <sheetData sheetId="6"/>
      <sheetData sheetId="7"/>
      <sheetData sheetId="8" refreshError="1">
        <row r="9">
          <cell r="AE9">
            <v>1.0000000000000001E-31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row r="38">
          <cell r="C38">
            <v>-1.382001466020155E-238</v>
          </cell>
          <cell r="E38">
            <v>-1.3582537172007336E-238</v>
          </cell>
          <cell r="F38">
            <v>-1.3455818003721977E-238</v>
          </cell>
          <cell r="G38">
            <v>-1.3323461859954611E-238</v>
          </cell>
        </row>
      </sheetData>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67">
          <cell r="C67">
            <v>1</v>
          </cell>
        </row>
      </sheetData>
      <sheetData sheetId="1" refreshError="1">
        <row r="304">
          <cell r="L304">
            <v>123</v>
          </cell>
          <cell r="O304">
            <v>877</v>
          </cell>
        </row>
      </sheetData>
      <sheetData sheetId="2" refreshError="1">
        <row r="25">
          <cell r="L25">
            <v>1E-193</v>
          </cell>
        </row>
      </sheetData>
      <sheetData sheetId="3"/>
      <sheetData sheetId="4"/>
      <sheetData sheetId="5"/>
      <sheetData sheetId="6"/>
      <sheetData sheetId="7"/>
      <sheetData sheetId="8"/>
      <sheetData sheetId="9"/>
      <sheetData sheetId="10" refreshError="1">
        <row r="63">
          <cell r="F63">
            <v>0</v>
          </cell>
          <cell r="I63">
            <v>0</v>
          </cell>
          <cell r="L63">
            <v>0</v>
          </cell>
          <cell r="O63">
            <v>0</v>
          </cell>
          <cell r="R63">
            <v>0</v>
          </cell>
        </row>
      </sheetData>
      <sheetData sheetId="11"/>
      <sheetData sheetId="12"/>
      <sheetData sheetId="13"/>
      <sheetData sheetId="14"/>
      <sheetData sheetId="15" refreshError="1">
        <row r="18">
          <cell r="C18">
            <v>1.7067484687500001E-138</v>
          </cell>
          <cell r="D18">
            <v>1.9506191390999996E-138</v>
          </cell>
          <cell r="E18">
            <v>2.2130134199999998E-138</v>
          </cell>
          <cell r="F18">
            <v>2.3639027850000001E-138</v>
          </cell>
          <cell r="G18">
            <v>2.5119922499999998E-138</v>
          </cell>
        </row>
      </sheetData>
      <sheetData sheetId="16"/>
      <sheetData sheetId="17"/>
      <sheetData sheetId="18" refreshError="1">
        <row r="34">
          <cell r="F34">
            <v>387408</v>
          </cell>
        </row>
      </sheetData>
      <sheetData sheetId="19" refreshError="1">
        <row r="34">
          <cell r="F34">
            <v>422610</v>
          </cell>
        </row>
      </sheetData>
      <sheetData sheetId="20" refreshError="1">
        <row r="34">
          <cell r="F34">
            <v>137600</v>
          </cell>
        </row>
      </sheetData>
      <sheetData sheetId="21" refreshError="1">
        <row r="34">
          <cell r="F34">
            <v>13440</v>
          </cell>
        </row>
      </sheetData>
      <sheetData sheetId="22" refreshError="1">
        <row r="34">
          <cell r="F34">
            <v>220000</v>
          </cell>
        </row>
      </sheetData>
      <sheetData sheetId="23" refreshError="1">
        <row r="106">
          <cell r="C106">
            <v>0</v>
          </cell>
        </row>
        <row r="107">
          <cell r="C107">
            <v>0</v>
          </cell>
        </row>
        <row r="108">
          <cell r="C108">
            <v>0</v>
          </cell>
        </row>
        <row r="109">
          <cell r="C109">
            <v>0</v>
          </cell>
        </row>
        <row r="110">
          <cell r="C110">
            <v>0</v>
          </cell>
        </row>
      </sheetData>
      <sheetData sheetId="24"/>
      <sheetData sheetId="25"/>
      <sheetData sheetId="26" refreshError="1">
        <row r="17">
          <cell r="E17">
            <v>0</v>
          </cell>
        </row>
        <row r="75">
          <cell r="H75">
            <v>1.3800146602015491E-195</v>
          </cell>
        </row>
        <row r="76">
          <cell r="H76">
            <v>1.2638594405010212E-195</v>
          </cell>
        </row>
        <row r="77">
          <cell r="H77">
            <v>1.1425371720073353E-195</v>
          </cell>
        </row>
        <row r="78">
          <cell r="H78">
            <v>1.0158180037219765E-195</v>
          </cell>
        </row>
        <row r="79">
          <cell r="H79">
            <v>8.8346185995461088E-196</v>
          </cell>
        </row>
      </sheetData>
      <sheetData sheetId="27" refreshError="1">
        <row r="24">
          <cell r="B24">
            <v>7.7219834974010211E-141</v>
          </cell>
        </row>
        <row r="25">
          <cell r="B25">
            <v>4.3932648780912253E-141</v>
          </cell>
        </row>
        <row r="26">
          <cell r="B26">
            <v>8.9602987867888211E-142</v>
          </cell>
        </row>
      </sheetData>
      <sheetData sheetId="28" refreshError="1">
        <row r="18">
          <cell r="F18">
            <v>1.1599999999999999E-194</v>
          </cell>
        </row>
      </sheetData>
      <sheetData sheetId="29"/>
      <sheetData sheetId="30"/>
      <sheetData sheetId="31" refreshError="1">
        <row r="3">
          <cell r="A3" t="str">
            <v>"ΠΥΛΟΣ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refreshError="1">
        <row r="411">
          <cell r="M411">
            <v>0.25</v>
          </cell>
        </row>
        <row r="413">
          <cell r="L413">
            <v>21250000</v>
          </cell>
        </row>
        <row r="429">
          <cell r="M429">
            <v>0.30340909090909091</v>
          </cell>
        </row>
        <row r="431">
          <cell r="L431">
            <v>25789772.727272727</v>
          </cell>
        </row>
        <row r="438">
          <cell r="M438">
            <v>0.44659090909090909</v>
          </cell>
        </row>
        <row r="440">
          <cell r="L440">
            <v>37960227.272727273</v>
          </cell>
        </row>
      </sheetData>
      <sheetData sheetId="2"/>
      <sheetData sheetId="3"/>
      <sheetData sheetId="4"/>
      <sheetData sheetId="5"/>
      <sheetData sheetId="6"/>
      <sheetData sheetId="7"/>
      <sheetData sheetId="8"/>
      <sheetData sheetId="9"/>
      <sheetData sheetId="10"/>
      <sheetData sheetId="11" refreshError="1">
        <row r="68">
          <cell r="Q68">
            <v>0</v>
          </cell>
        </row>
        <row r="69">
          <cell r="Q69">
            <v>0</v>
          </cell>
        </row>
        <row r="70">
          <cell r="Q70">
            <v>0</v>
          </cell>
        </row>
        <row r="71">
          <cell r="Q71">
            <v>0</v>
          </cell>
        </row>
        <row r="72">
          <cell r="Q72">
            <v>0</v>
          </cell>
        </row>
        <row r="89">
          <cell r="Q89">
            <v>0</v>
          </cell>
        </row>
        <row r="90">
          <cell r="Q90">
            <v>0</v>
          </cell>
        </row>
        <row r="91">
          <cell r="Q91">
            <v>0</v>
          </cell>
        </row>
        <row r="92">
          <cell r="Q92">
            <v>0</v>
          </cell>
        </row>
        <row r="93">
          <cell r="Q93">
            <v>0</v>
          </cell>
        </row>
      </sheetData>
      <sheetData sheetId="12"/>
      <sheetData sheetId="13"/>
      <sheetData sheetId="14"/>
      <sheetData sheetId="15" refreshError="1">
        <row r="18">
          <cell r="F18">
            <v>17899499.745464176</v>
          </cell>
          <cell r="G18">
            <v>18477556.114024945</v>
          </cell>
        </row>
      </sheetData>
      <sheetData sheetId="16"/>
      <sheetData sheetId="17"/>
      <sheetData sheetId="18"/>
      <sheetData sheetId="19"/>
      <sheetData sheetId="20"/>
      <sheetData sheetId="21"/>
      <sheetData sheetId="22"/>
      <sheetData sheetId="23" refreshError="1">
        <row r="120">
          <cell r="G120">
            <v>29970</v>
          </cell>
        </row>
        <row r="121">
          <cell r="G121">
            <v>30990</v>
          </cell>
        </row>
        <row r="122">
          <cell r="G122">
            <v>32460</v>
          </cell>
        </row>
        <row r="123">
          <cell r="G123">
            <v>33480</v>
          </cell>
        </row>
        <row r="124">
          <cell r="G124">
            <v>34725</v>
          </cell>
        </row>
      </sheetData>
      <sheetData sheetId="24"/>
      <sheetData sheetId="25"/>
      <sheetData sheetId="26"/>
      <sheetData sheetId="27"/>
      <sheetData sheetId="28"/>
      <sheetData sheetId="29"/>
      <sheetData sheetId="30"/>
      <sheetData sheetId="31" refreshError="1">
        <row r="3">
          <cell r="A3" t="str">
            <v>"ΡΩΜΑΝΟΣ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4">
          <cell r="C34">
            <v>7116924.9012935665</v>
          </cell>
          <cell r="D34">
            <v>8249123.2159074526</v>
          </cell>
          <cell r="E34">
            <v>9354551.9346213099</v>
          </cell>
          <cell r="F34">
            <v>9800421.5814019628</v>
          </cell>
          <cell r="G34">
            <v>10298352.584494924</v>
          </cell>
        </row>
        <row r="38">
          <cell r="D38">
            <v>-2435789.1056832927</v>
          </cell>
        </row>
        <row r="42">
          <cell r="C42">
            <v>-3454767.5888357903</v>
          </cell>
          <cell r="D42">
            <v>-2435789.1056832927</v>
          </cell>
          <cell r="E42">
            <v>-1440903.2588408212</v>
          </cell>
          <cell r="F42">
            <v>-1039620.5767382336</v>
          </cell>
          <cell r="G42">
            <v>-591482.67395456834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 RAP"/>
      <sheetName val="Sheet1"/>
      <sheetName val="Sheet2"/>
      <sheetName val="Sheet3"/>
    </sheetNames>
    <sheetDataSet>
      <sheetData sheetId="0" refreshError="1"/>
      <sheetData sheetId="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_ ΠΑΡΑΔΟΧ ΕΣ ΣΥΝΕΔΡ ΔΡΑΣΤΗΡ"/>
      <sheetName val="Ε_ ΕΣ - ΕΞ  ΕΚΘΕΣΕΩΝ ΕΚΔΗΛ"/>
      <sheetName val="Ε_ ΠΑΡΑΔ ΕΞΟΔ"/>
      <sheetName val="Ε_ ΑΝΑΛΥΣΗ ΕΣΟΔ ΣΥΝΕΔΡ ΔΡΑΣΤ"/>
      <sheetName val="ΕΣΟΔ ΤΡΟΦIΙΜΩΝ ΣΥΝ ΔΡΑΣΤ"/>
      <sheetName val="ΕΞΟΔΑ ΤΡΟΦΙΜΩΝ   ΣΥΝΕΔΡΙΩΝ"/>
      <sheetName val="ΣΥΝΕΔΡ. ΠΑΡΟΥΣ - ΕΞΟΔΑ ΣΥΝΕΔΡΩΝ"/>
      <sheetName val="ΔΥΝΑΤΟΤΗΤΑ ΑΝΤΑΠΟΚΡ ΚΙΝΗΣΗΣ ΞΕΝ"/>
      <sheetName val="ΑΦ. ΓΕΥΜΑΤΩΝ"/>
      <sheetName val="ΠΛΗΡΟΤΗΤ- ΔΥΝΑΜ - ΣΥΝΕΔΡ"/>
      <sheetName val="pilot r"/>
      <sheetName val="σελ 1,2,3,4,5,6,7,9,10,11"/>
      <sheetName val="σελ.8 "/>
      <sheetName val="ΧΡΗΜΑΤΟΔΟΤΗΣΗ ΚΟΣΤΟΥΣ ΕΠΕΝΔΥΣΗΣ"/>
      <sheetName val="ΑΝΑΛΥΣΗ ΚΟΣΤΟΥΣ &amp; ΧΡΟΝΙΚΗ ΚΛΙΜ"/>
      <sheetName val="ΠΛΗΡΟΤ "/>
      <sheetName val="ΔΙΑΝΥΚΤΕΡ"/>
      <sheetName val="ΕΣΟΔΑ ΔΙΑΝΥΚΤ"/>
      <sheetName val="ΣΥΧΝΟΤΗΤΑ ΣΕΡΒ - ΔΕΙΚ ΜΕΙΩΣΗΣ"/>
      <sheetName val="ΕΣΟΔ ΕΣΤΙΑΣΗΣ"/>
      <sheetName val="ΑΛΛΕΣ ΠΗΓΕΣ spa"/>
      <sheetName val="ΕΣΟΔΑ ΑΠΟ ΑΛΛΕΣ ΠΗΓΕΣ"/>
      <sheetName val="ΕΣΟΔΑ ΛΟΙΠΑ"/>
      <sheetName val="ΕΣΟΔΑ - ΑΝΑΚΕΦΑΛ"/>
      <sheetName val="ΣΥΝΟΛΙΚΟΣ ΠΙΝΑΚΑΣ ΕΣΟΔΩΝ"/>
      <sheetName val="ΕΣΟΔΑ - ΑΝΑΚΕΦ"/>
      <sheetName val="ΓΕΝ ΠΙΝ ΕΣΟΔΩΝ"/>
      <sheetName val="ΕΞΟΔΑ  ΠΑΡΑΔΟΧΕΣ"/>
      <sheetName val="ΑΜΟΙΒΕΣ - ΜΟΝΙΜΟΙ"/>
      <sheetName val="ΑΜΟΙΒΕΣ - ΕΠΟΧΙΑΚΟΙ - 9 ΜΗΝ"/>
      <sheetName val="ΕΚΤΑΚΤΑ ΕΡΓΑΖ ΚΑΙ  ΜΑΘΗΤ ΣΧΟΛ"/>
      <sheetName val="ΑΜΟΙΒΕΣ - ΕΠΟΧΙΑΚΟΙ spa"/>
      <sheetName val="ΕΠΟΧΙΑΚΟΙ  ΚΑΤΑΣΤΗΜΑΤΩΝ"/>
      <sheetName val="ΓΕΝ ΠΙΝΑΚΑΣ ΑΜΟΙΒΩΝ"/>
      <sheetName val="ΛΟΙΠΑ ΕΞ"/>
      <sheetName val="ΕΞΟΔ ΣΥΝΟΛ"/>
      <sheetName val="ΑΠΟΣΒΕΣ"/>
      <sheetName val="δανειο"/>
      <sheetName val="ΚΕΦ ΚΙΝ"/>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sheetData sheetId="2"/>
      <sheetData sheetId="3"/>
      <sheetData sheetId="4"/>
      <sheetData sheetId="5"/>
      <sheetData sheetId="6"/>
      <sheetData sheetId="7"/>
      <sheetData sheetId="8"/>
      <sheetData sheetId="9">
        <row r="92">
          <cell r="B92">
            <v>0.55950920245398783</v>
          </cell>
          <cell r="C92">
            <v>0.6744376278118609</v>
          </cell>
          <cell r="D92">
            <v>0.78691206543967296</v>
          </cell>
          <cell r="E92">
            <v>0.92801635991820053</v>
          </cell>
          <cell r="F92">
            <v>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showGridLines="0" tabSelected="1" topLeftCell="B1" zoomScale="90" zoomScaleNormal="90" workbookViewId="0">
      <selection activeCell="V10" sqref="V10"/>
    </sheetView>
  </sheetViews>
  <sheetFormatPr defaultRowHeight="12.75"/>
  <cols>
    <col min="1" max="16" width="9.140625" style="169"/>
    <col min="17" max="17" width="13.7109375" style="169" customWidth="1"/>
    <col min="18" max="16384" width="9.140625" style="169"/>
  </cols>
  <sheetData>
    <row r="1" spans="1:17" ht="8.25" customHeight="1" thickBot="1"/>
    <row r="2" spans="1:17" s="60" customFormat="1" ht="39" customHeight="1">
      <c r="B2" s="324" t="s">
        <v>367</v>
      </c>
      <c r="C2" s="325"/>
      <c r="D2" s="325"/>
      <c r="E2" s="325"/>
      <c r="F2" s="325"/>
      <c r="G2" s="325"/>
      <c r="H2" s="325"/>
      <c r="I2" s="325"/>
      <c r="J2" s="325"/>
      <c r="K2" s="325"/>
      <c r="L2" s="325"/>
      <c r="M2" s="325"/>
      <c r="N2" s="325"/>
      <c r="O2" s="325"/>
      <c r="P2" s="325"/>
      <c r="Q2" s="326"/>
    </row>
    <row r="3" spans="1:17" s="60" customFormat="1" ht="48" customHeight="1">
      <c r="A3" s="170">
        <v>1</v>
      </c>
      <c r="B3" s="327" t="s">
        <v>298</v>
      </c>
      <c r="C3" s="327"/>
      <c r="D3" s="327"/>
      <c r="E3" s="327"/>
      <c r="F3" s="327"/>
      <c r="G3" s="327"/>
      <c r="H3" s="327"/>
      <c r="I3" s="327"/>
      <c r="J3" s="327"/>
      <c r="K3" s="327"/>
      <c r="L3" s="327"/>
      <c r="M3" s="327"/>
      <c r="N3" s="327"/>
      <c r="O3" s="327"/>
      <c r="P3" s="327"/>
      <c r="Q3" s="327"/>
    </row>
    <row r="4" spans="1:17" ht="35.25" customHeight="1">
      <c r="A4" s="170">
        <v>2</v>
      </c>
      <c r="B4" s="327" t="s">
        <v>265</v>
      </c>
      <c r="C4" s="327"/>
      <c r="D4" s="327"/>
      <c r="E4" s="327"/>
      <c r="F4" s="327"/>
      <c r="G4" s="327"/>
      <c r="H4" s="327"/>
      <c r="I4" s="327"/>
      <c r="J4" s="327"/>
      <c r="K4" s="327"/>
      <c r="L4" s="327"/>
      <c r="M4" s="327"/>
      <c r="N4" s="327"/>
      <c r="O4" s="327"/>
      <c r="P4" s="327"/>
      <c r="Q4" s="327"/>
    </row>
    <row r="5" spans="1:17" ht="35.25" customHeight="1">
      <c r="A5" s="170">
        <v>3</v>
      </c>
      <c r="B5" s="320" t="s">
        <v>185</v>
      </c>
      <c r="C5" s="320"/>
      <c r="D5" s="320"/>
      <c r="E5" s="320"/>
      <c r="F5" s="320"/>
      <c r="G5" s="320"/>
      <c r="H5" s="320"/>
      <c r="I5" s="320"/>
      <c r="J5" s="320"/>
      <c r="K5" s="320"/>
      <c r="L5" s="320"/>
      <c r="M5" s="320"/>
      <c r="N5" s="320"/>
      <c r="O5" s="320"/>
      <c r="P5" s="320"/>
      <c r="Q5" s="320"/>
    </row>
    <row r="6" spans="1:17" ht="35.25" customHeight="1">
      <c r="A6" s="170">
        <v>4</v>
      </c>
      <c r="B6" s="321" t="s">
        <v>186</v>
      </c>
      <c r="C6" s="322"/>
      <c r="D6" s="322"/>
      <c r="E6" s="322"/>
      <c r="F6" s="322"/>
      <c r="G6" s="322"/>
      <c r="H6" s="322"/>
      <c r="I6" s="322"/>
      <c r="J6" s="322"/>
      <c r="K6" s="322"/>
      <c r="L6" s="322"/>
      <c r="M6" s="322"/>
      <c r="N6" s="322"/>
      <c r="O6" s="322"/>
      <c r="P6" s="322"/>
      <c r="Q6" s="323"/>
    </row>
    <row r="7" spans="1:17" ht="35.25" customHeight="1">
      <c r="A7" s="170">
        <v>5</v>
      </c>
      <c r="B7" s="321" t="s">
        <v>188</v>
      </c>
      <c r="C7" s="322"/>
      <c r="D7" s="322"/>
      <c r="E7" s="322"/>
      <c r="F7" s="322"/>
      <c r="G7" s="322"/>
      <c r="H7" s="322"/>
      <c r="I7" s="322"/>
      <c r="J7" s="322"/>
      <c r="K7" s="322"/>
      <c r="L7" s="322"/>
      <c r="M7" s="322"/>
      <c r="N7" s="322"/>
      <c r="O7" s="322"/>
      <c r="P7" s="322"/>
      <c r="Q7" s="323"/>
    </row>
    <row r="8" spans="1:17" ht="56.25" customHeight="1">
      <c r="A8" s="170">
        <v>6</v>
      </c>
      <c r="B8" s="321" t="s">
        <v>274</v>
      </c>
      <c r="C8" s="322"/>
      <c r="D8" s="322"/>
      <c r="E8" s="322"/>
      <c r="F8" s="322"/>
      <c r="G8" s="322"/>
      <c r="H8" s="322"/>
      <c r="I8" s="322"/>
      <c r="J8" s="322"/>
      <c r="K8" s="322"/>
      <c r="L8" s="322"/>
      <c r="M8" s="322"/>
      <c r="N8" s="322"/>
      <c r="O8" s="322"/>
      <c r="P8" s="322"/>
      <c r="Q8" s="323"/>
    </row>
    <row r="9" spans="1:17" ht="35.25" customHeight="1">
      <c r="A9" s="170">
        <v>7</v>
      </c>
      <c r="B9" s="320" t="s">
        <v>187</v>
      </c>
      <c r="C9" s="320"/>
      <c r="D9" s="320"/>
      <c r="E9" s="320"/>
      <c r="F9" s="320"/>
      <c r="G9" s="320"/>
      <c r="H9" s="320"/>
      <c r="I9" s="320"/>
      <c r="J9" s="320"/>
      <c r="K9" s="320"/>
      <c r="L9" s="320"/>
      <c r="M9" s="320"/>
      <c r="N9" s="320"/>
      <c r="O9" s="320"/>
      <c r="P9" s="320"/>
      <c r="Q9" s="320"/>
    </row>
    <row r="10" spans="1:17" ht="35.25" customHeight="1">
      <c r="A10" s="170">
        <v>8</v>
      </c>
      <c r="B10" s="320" t="s">
        <v>266</v>
      </c>
      <c r="C10" s="320"/>
      <c r="D10" s="320"/>
      <c r="E10" s="320"/>
      <c r="F10" s="320"/>
      <c r="G10" s="320"/>
      <c r="H10" s="320"/>
      <c r="I10" s="320"/>
      <c r="J10" s="320"/>
      <c r="K10" s="320"/>
      <c r="L10" s="320"/>
      <c r="M10" s="320"/>
      <c r="N10" s="320"/>
      <c r="O10" s="320"/>
      <c r="P10" s="320"/>
      <c r="Q10" s="320"/>
    </row>
    <row r="11" spans="1:17" ht="35.25" customHeight="1">
      <c r="A11" s="170">
        <v>9</v>
      </c>
      <c r="B11" s="320" t="s">
        <v>324</v>
      </c>
      <c r="C11" s="320"/>
      <c r="D11" s="320"/>
      <c r="E11" s="320"/>
      <c r="F11" s="320"/>
      <c r="G11" s="320"/>
      <c r="H11" s="320"/>
      <c r="I11" s="320"/>
      <c r="J11" s="320"/>
      <c r="K11" s="320"/>
      <c r="L11" s="320"/>
      <c r="M11" s="320"/>
      <c r="N11" s="320"/>
      <c r="O11" s="320"/>
      <c r="P11" s="320"/>
      <c r="Q11" s="320"/>
    </row>
    <row r="12" spans="1:17" ht="15.75" customHeight="1">
      <c r="B12" s="319"/>
      <c r="C12" s="319"/>
      <c r="D12" s="319"/>
      <c r="E12" s="319"/>
      <c r="F12" s="319"/>
      <c r="G12" s="319"/>
      <c r="H12" s="319"/>
      <c r="I12" s="319"/>
      <c r="J12" s="319"/>
      <c r="K12" s="319"/>
      <c r="L12" s="319"/>
      <c r="M12" s="319"/>
      <c r="N12" s="319"/>
      <c r="O12" s="319"/>
      <c r="P12" s="319"/>
      <c r="Q12" s="319"/>
    </row>
    <row r="13" spans="1:17" ht="37.5" customHeight="1"/>
    <row r="14" spans="1:17" ht="37.5" customHeight="1"/>
    <row r="15" spans="1:17" ht="37.5" customHeight="1"/>
    <row r="16" spans="1:17" ht="37.5" customHeight="1"/>
    <row r="17" ht="37.5" customHeight="1"/>
    <row r="18" ht="37.5" customHeight="1"/>
    <row r="19" ht="37.5" customHeight="1"/>
    <row r="20" ht="37.5" customHeight="1"/>
  </sheetData>
  <mergeCells count="11">
    <mergeCell ref="B2:Q2"/>
    <mergeCell ref="B3:Q3"/>
    <mergeCell ref="B4:Q4"/>
    <mergeCell ref="B6:Q6"/>
    <mergeCell ref="B7:Q7"/>
    <mergeCell ref="B5:Q5"/>
    <mergeCell ref="B12:Q12"/>
    <mergeCell ref="B11:Q11"/>
    <mergeCell ref="B9:Q9"/>
    <mergeCell ref="B8:Q8"/>
    <mergeCell ref="B10:Q10"/>
  </mergeCells>
  <phoneticPr fontId="5" type="noConversion"/>
  <pageMargins left="0.7" right="0.7" top="0.75" bottom="0.75" header="0.3" footer="0.3"/>
  <pageSetup paperSize="9" scale="5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zoomScale="90" zoomScaleNormal="90" workbookViewId="0">
      <selection activeCell="L51" sqref="L51"/>
    </sheetView>
  </sheetViews>
  <sheetFormatPr defaultRowHeight="10.5"/>
  <cols>
    <col min="1" max="1" width="46.85546875" style="101" customWidth="1"/>
    <col min="2" max="11" width="14.140625" style="92" customWidth="1"/>
    <col min="12" max="16384" width="9.140625" style="92"/>
  </cols>
  <sheetData>
    <row r="1" spans="1:11" ht="26.25" customHeight="1">
      <c r="A1" s="3" t="s">
        <v>161</v>
      </c>
      <c r="B1" s="257" t="s">
        <v>21</v>
      </c>
      <c r="C1" s="257" t="s">
        <v>22</v>
      </c>
      <c r="D1" s="257" t="s">
        <v>23</v>
      </c>
      <c r="E1" s="257" t="s">
        <v>24</v>
      </c>
      <c r="F1" s="257" t="s">
        <v>25</v>
      </c>
      <c r="G1" s="257" t="s">
        <v>26</v>
      </c>
      <c r="H1" s="257" t="s">
        <v>27</v>
      </c>
      <c r="I1" s="257" t="s">
        <v>28</v>
      </c>
      <c r="J1" s="257" t="s">
        <v>29</v>
      </c>
      <c r="K1" s="207" t="s">
        <v>30</v>
      </c>
    </row>
    <row r="2" spans="1:11" ht="26.25" customHeight="1">
      <c r="A2" s="182" t="s">
        <v>283</v>
      </c>
      <c r="B2" s="269">
        <f>'ΚΕΦΑΛΑΙΟ ΚΙΝΗΣΗΣ'!C15</f>
        <v>0</v>
      </c>
      <c r="C2" s="269">
        <f>'ΚΕΦΑΛΑΙΟ ΚΙΝΗΣΗΣ'!D15</f>
        <v>0</v>
      </c>
      <c r="D2" s="269">
        <f>'ΚΕΦΑΛΑΙΟ ΚΙΝΗΣΗΣ'!E15</f>
        <v>0</v>
      </c>
      <c r="E2" s="269">
        <f>'ΚΕΦΑΛΑΙΟ ΚΙΝΗΣΗΣ'!F15</f>
        <v>0</v>
      </c>
      <c r="F2" s="269">
        <f>'ΚΕΦΑΛΑΙΟ ΚΙΝΗΣΗΣ'!G15</f>
        <v>0</v>
      </c>
      <c r="G2" s="269">
        <f>'ΚΕΦΑΛΑΙΟ ΚΙΝΗΣΗΣ'!H15</f>
        <v>0</v>
      </c>
      <c r="H2" s="269">
        <f>'ΚΕΦΑΛΑΙΟ ΚΙΝΗΣΗΣ'!I15</f>
        <v>0</v>
      </c>
      <c r="I2" s="269">
        <f>'ΚΕΦΑΛΑΙΟ ΚΙΝΗΣΗΣ'!J15</f>
        <v>0</v>
      </c>
      <c r="J2" s="269">
        <f>'ΚΕΦΑΛΑΙΟ ΚΙΝΗΣΗΣ'!K15</f>
        <v>0</v>
      </c>
      <c r="K2" s="269">
        <f>'ΚΕΦΑΛΑΙΟ ΚΙΝΗΣΗΣ'!L15</f>
        <v>0</v>
      </c>
    </row>
    <row r="3" spans="1:11" ht="26.25" customHeight="1">
      <c r="A3" s="180" t="s">
        <v>140</v>
      </c>
      <c r="B3" s="269">
        <f>AVERAGE('ΥΦΙΣΤΑΜΕΝΕΣ ΔΑΝΕΙΑΚΕΣ ΥΠΟΧΡ'!I12,'ΥΦΙΣΤΑΜΕΝΕΣ ΔΑΝΕΙΑΚΕΣ ΥΠΟΧΡ'!J12)+AVERAGE('ΥΦΙΣΤΑΜΕΝΕΣ ΔΑΝΕΙΑΚΕΣ ΥΠΟΧΡ'!I47,'ΥΦΙΣΤΑΜΕΝΕΣ ΔΑΝΕΙΑΚΕΣ ΥΠΟΧΡ'!J47)+AVERAGE('LEASING ΕΠΕΝΔΥΤΙΚΟΥ ΣΧΕΔΙΟΥ'!$D$2,('LEASING ΕΠΕΝΔΥΤΙΚΟΥ ΣΧΕΔΙΟΥ'!$D$2-'LEASING ΕΠΕΝΔΥΤΙΚΟΥ ΣΧΕΔΙΟΥ'!D12))+AVERAGE('ΜΑΚΡΟΠΡΟΘΕΣΜΟ ΔΑΝΕΙΟ '!$D$2,('ΜΑΚΡΟΠΡΟΘΕΣΜΟ ΔΑΝΕΙΟ '!$D$2-'ΜΑΚΡΟΠΡΟΘΕΣΜΟ ΔΑΝΕΙΟ '!B77))</f>
        <v>0</v>
      </c>
      <c r="C3" s="269">
        <f>AVERAGE('ΥΦΙΣΤΑΜΕΝΕΣ ΔΑΝΕΙΑΚΕΣ ΥΠΟΧΡ'!J12,'ΥΦΙΣΤΑΜΕΝΕΣ ΔΑΝΕΙΑΚΕΣ ΥΠΟΧΡ'!K12)+AVERAGE('ΥΦΙΣΤΑΜΕΝΕΣ ΔΑΝΕΙΑΚΕΣ ΥΠΟΧΡ'!J47,'ΥΦΙΣΤΑΜΕΝΕΣ ΔΑΝΕΙΑΚΕΣ ΥΠΟΧΡ'!K47)+AVERAGE('LEASING ΕΠΕΝΔΥΤΙΚΟΥ ΣΧΕΔΙΟΥ'!$D$2,('LEASING ΕΠΕΝΔΥΤΙΚΟΥ ΣΧΕΔΙΟΥ'!$D$2-'LEASING ΕΠΕΝΔΥΤΙΚΟΥ ΣΧΕΔΙΟΥ'!E12))+AVERAGE('ΜΑΚΡΟΠΡΟΘΕΣΜΟ ΔΑΝΕΙΟ '!$D$2,('ΜΑΚΡΟΠΡΟΘΕΣΜΟ ΔΑΝΕΙΟ '!$D$2-'ΜΑΚΡΟΠΡΟΘΕΣΜΟ ΔΑΝΕΙΟ '!C77))</f>
        <v>0</v>
      </c>
      <c r="D3" s="269">
        <f>AVERAGE('ΥΦΙΣΤΑΜΕΝΕΣ ΔΑΝΕΙΑΚΕΣ ΥΠΟΧΡ'!K12,'ΥΦΙΣΤΑΜΕΝΕΣ ΔΑΝΕΙΑΚΕΣ ΥΠΟΧΡ'!L12)+AVERAGE('ΥΦΙΣΤΑΜΕΝΕΣ ΔΑΝΕΙΑΚΕΣ ΥΠΟΧΡ'!K47,'ΥΦΙΣΤΑΜΕΝΕΣ ΔΑΝΕΙΑΚΕΣ ΥΠΟΧΡ'!L47)+AVERAGE('LEASING ΕΠΕΝΔΥΤΙΚΟΥ ΣΧΕΔΙΟΥ'!$D$2,('LEASING ΕΠΕΝΔΥΤΙΚΟΥ ΣΧΕΔΙΟΥ'!$D$2-'LEASING ΕΠΕΝΔΥΤΙΚΟΥ ΣΧΕΔΙΟΥ'!F12))+AVERAGE('ΜΑΚΡΟΠΡΟΘΕΣΜΟ ΔΑΝΕΙΟ '!$D$2,('ΜΑΚΡΟΠΡΟΘΕΣΜΟ ΔΑΝΕΙΟ '!$D$2-'ΜΑΚΡΟΠΡΟΘΕΣΜΟ ΔΑΝΕΙΟ '!D77))</f>
        <v>0</v>
      </c>
      <c r="E3" s="269">
        <f>AVERAGE('ΥΦΙΣΤΑΜΕΝΕΣ ΔΑΝΕΙΑΚΕΣ ΥΠΟΧΡ'!L12,'ΥΦΙΣΤΑΜΕΝΕΣ ΔΑΝΕΙΑΚΕΣ ΥΠΟΧΡ'!M12)+AVERAGE('ΥΦΙΣΤΑΜΕΝΕΣ ΔΑΝΕΙΑΚΕΣ ΥΠΟΧΡ'!L47,'ΥΦΙΣΤΑΜΕΝΕΣ ΔΑΝΕΙΑΚΕΣ ΥΠΟΧΡ'!M47)+AVERAGE('LEASING ΕΠΕΝΔΥΤΙΚΟΥ ΣΧΕΔΙΟΥ'!$D$2,('LEASING ΕΠΕΝΔΥΤΙΚΟΥ ΣΧΕΔΙΟΥ'!$D$2-'LEASING ΕΠΕΝΔΥΤΙΚΟΥ ΣΧΕΔΙΟΥ'!G12))+AVERAGE('ΜΑΚΡΟΠΡΟΘΕΣΜΟ ΔΑΝΕΙΟ '!$D$2,('ΜΑΚΡΟΠΡΟΘΕΣΜΟ ΔΑΝΕΙΟ '!$D$2-'ΜΑΚΡΟΠΡΟΘΕΣΜΟ ΔΑΝΕΙΟ '!E77))</f>
        <v>0</v>
      </c>
      <c r="F3" s="269">
        <f>AVERAGE('ΥΦΙΣΤΑΜΕΝΕΣ ΔΑΝΕΙΑΚΕΣ ΥΠΟΧΡ'!M12,'ΥΦΙΣΤΑΜΕΝΕΣ ΔΑΝΕΙΑΚΕΣ ΥΠΟΧΡ'!N12)+AVERAGE('ΥΦΙΣΤΑΜΕΝΕΣ ΔΑΝΕΙΑΚΕΣ ΥΠΟΧΡ'!M47,'ΥΦΙΣΤΑΜΕΝΕΣ ΔΑΝΕΙΑΚΕΣ ΥΠΟΧΡ'!N47)+AVERAGE('LEASING ΕΠΕΝΔΥΤΙΚΟΥ ΣΧΕΔΙΟΥ'!$D$2,('LEASING ΕΠΕΝΔΥΤΙΚΟΥ ΣΧΕΔΙΟΥ'!$D$2-'LEASING ΕΠΕΝΔΥΤΙΚΟΥ ΣΧΕΔΙΟΥ'!H12))+AVERAGE('ΜΑΚΡΟΠΡΟΘΕΣΜΟ ΔΑΝΕΙΟ '!$D$2,('ΜΑΚΡΟΠΡΟΘΕΣΜΟ ΔΑΝΕΙΟ '!$D$2-'ΜΑΚΡΟΠΡΟΘΕΣΜΟ ΔΑΝΕΙΟ '!F77))</f>
        <v>0</v>
      </c>
      <c r="G3" s="269">
        <f>AVERAGE('ΥΦΙΣΤΑΜΕΝΕΣ ΔΑΝΕΙΑΚΕΣ ΥΠΟΧΡ'!N12,'ΥΦΙΣΤΑΜΕΝΕΣ ΔΑΝΕΙΑΚΕΣ ΥΠΟΧΡ'!O12)+AVERAGE('ΥΦΙΣΤΑΜΕΝΕΣ ΔΑΝΕΙΑΚΕΣ ΥΠΟΧΡ'!N47,'ΥΦΙΣΤΑΜΕΝΕΣ ΔΑΝΕΙΑΚΕΣ ΥΠΟΧΡ'!O47)+AVERAGE('LEASING ΕΠΕΝΔΥΤΙΚΟΥ ΣΧΕΔΙΟΥ'!$D$2,('LEASING ΕΠΕΝΔΥΤΙΚΟΥ ΣΧΕΔΙΟΥ'!$D$2-'LEASING ΕΠΕΝΔΥΤΙΚΟΥ ΣΧΕΔΙΟΥ'!I12))+AVERAGE('ΜΑΚΡΟΠΡΟΘΕΣΜΟ ΔΑΝΕΙΟ '!$D$2,('ΜΑΚΡΟΠΡΟΘΕΣΜΟ ΔΑΝΕΙΟ '!$D$2-'ΜΑΚΡΟΠΡΟΘΕΣΜΟ ΔΑΝΕΙΟ '!G77))</f>
        <v>0</v>
      </c>
      <c r="H3" s="269">
        <f>AVERAGE('ΥΦΙΣΤΑΜΕΝΕΣ ΔΑΝΕΙΑΚΕΣ ΥΠΟΧΡ'!O12,'ΥΦΙΣΤΑΜΕΝΕΣ ΔΑΝΕΙΑΚΕΣ ΥΠΟΧΡ'!P12)+AVERAGE('ΥΦΙΣΤΑΜΕΝΕΣ ΔΑΝΕΙΑΚΕΣ ΥΠΟΧΡ'!O47,'ΥΦΙΣΤΑΜΕΝΕΣ ΔΑΝΕΙΑΚΕΣ ΥΠΟΧΡ'!P47)+AVERAGE('LEASING ΕΠΕΝΔΥΤΙΚΟΥ ΣΧΕΔΙΟΥ'!$D$2,('LEASING ΕΠΕΝΔΥΤΙΚΟΥ ΣΧΕΔΙΟΥ'!$D$2-'LEASING ΕΠΕΝΔΥΤΙΚΟΥ ΣΧΕΔΙΟΥ'!J12))+AVERAGE('ΜΑΚΡΟΠΡΟΘΕΣΜΟ ΔΑΝΕΙΟ '!$D$2,('ΜΑΚΡΟΠΡΟΘΕΣΜΟ ΔΑΝΕΙΟ '!$D$2-'ΜΑΚΡΟΠΡΟΘΕΣΜΟ ΔΑΝΕΙΟ '!H77))</f>
        <v>0</v>
      </c>
      <c r="I3" s="269">
        <f>AVERAGE('ΥΦΙΣΤΑΜΕΝΕΣ ΔΑΝΕΙΑΚΕΣ ΥΠΟΧΡ'!P12,'ΥΦΙΣΤΑΜΕΝΕΣ ΔΑΝΕΙΑΚΕΣ ΥΠΟΧΡ'!Q12)+AVERAGE('ΥΦΙΣΤΑΜΕΝΕΣ ΔΑΝΕΙΑΚΕΣ ΥΠΟΧΡ'!P47,'ΥΦΙΣΤΑΜΕΝΕΣ ΔΑΝΕΙΑΚΕΣ ΥΠΟΧΡ'!Q47)+AVERAGE('LEASING ΕΠΕΝΔΥΤΙΚΟΥ ΣΧΕΔΙΟΥ'!$D$2,('LEASING ΕΠΕΝΔΥΤΙΚΟΥ ΣΧΕΔΙΟΥ'!$D$2-'LEASING ΕΠΕΝΔΥΤΙΚΟΥ ΣΧΕΔΙΟΥ'!K12))+AVERAGE('ΜΑΚΡΟΠΡΟΘΕΣΜΟ ΔΑΝΕΙΟ '!$D$2,('ΜΑΚΡΟΠΡΟΘΕΣΜΟ ΔΑΝΕΙΟ '!$D$2-'ΜΑΚΡΟΠΡΟΘΕΣΜΟ ΔΑΝΕΙΟ '!I77))</f>
        <v>0</v>
      </c>
      <c r="J3" s="269">
        <f>AVERAGE('ΥΦΙΣΤΑΜΕΝΕΣ ΔΑΝΕΙΑΚΕΣ ΥΠΟΧΡ'!Q12,'ΥΦΙΣΤΑΜΕΝΕΣ ΔΑΝΕΙΑΚΕΣ ΥΠΟΧΡ'!R12)+AVERAGE('ΥΦΙΣΤΑΜΕΝΕΣ ΔΑΝΕΙΑΚΕΣ ΥΠΟΧΡ'!Q47,'ΥΦΙΣΤΑΜΕΝΕΣ ΔΑΝΕΙΑΚΕΣ ΥΠΟΧΡ'!R47)+AVERAGE('LEASING ΕΠΕΝΔΥΤΙΚΟΥ ΣΧΕΔΙΟΥ'!$D$2,('LEASING ΕΠΕΝΔΥΤΙΚΟΥ ΣΧΕΔΙΟΥ'!$D$2-'LEASING ΕΠΕΝΔΥΤΙΚΟΥ ΣΧΕΔΙΟΥ'!L12))+AVERAGE('ΜΑΚΡΟΠΡΟΘΕΣΜΟ ΔΑΝΕΙΟ '!$D$2,('ΜΑΚΡΟΠΡΟΘΕΣΜΟ ΔΑΝΕΙΟ '!$D$2-'ΜΑΚΡΟΠΡΟΘΕΣΜΟ ΔΑΝΕΙΟ '!J77))</f>
        <v>0</v>
      </c>
      <c r="K3" s="269">
        <f>AVERAGE('ΥΦΙΣΤΑΜΕΝΕΣ ΔΑΝΕΙΑΚΕΣ ΥΠΟΧΡ'!R12,'ΥΦΙΣΤΑΜΕΝΕΣ ΔΑΝΕΙΑΚΕΣ ΥΠΟΧΡ'!S12)+AVERAGE('ΥΦΙΣΤΑΜΕΝΕΣ ΔΑΝΕΙΑΚΕΣ ΥΠΟΧΡ'!R47,'ΥΦΙΣΤΑΜΕΝΕΣ ΔΑΝΕΙΑΚΕΣ ΥΠΟΧΡ'!S47)+AVERAGE('LEASING ΕΠΕΝΔΥΤΙΚΟΥ ΣΧΕΔΙΟΥ'!$D$2,('LEASING ΕΠΕΝΔΥΤΙΚΟΥ ΣΧΕΔΙΟΥ'!$D$2-'LEASING ΕΠΕΝΔΥΤΙΚΟΥ ΣΧΕΔΙΟΥ'!M12))+AVERAGE('ΜΑΚΡΟΠΡΟΘΕΣΜΟ ΔΑΝΕΙΟ '!$D$2,('ΜΑΚΡΟΠΡΟΘΕΣΜΟ ΔΑΝΕΙΟ '!$D$2-'ΜΑΚΡΟΠΡΟΘΕΣΜΟ ΔΑΝΕΙΟ '!K77))</f>
        <v>0</v>
      </c>
    </row>
    <row r="4" spans="1:11" ht="26.25" customHeight="1">
      <c r="A4" s="180" t="s">
        <v>141</v>
      </c>
      <c r="B4" s="269">
        <f>'ΚΕΦΑΛΑΙΟ ΚΙΝΗΣΗΣ'!C27+'ΥΦΙΣΤΑΜΕΝΕΣ ΔΑΝΕΙΑΚΕΣ ΥΠΟΧΡ'!I24</f>
        <v>0</v>
      </c>
      <c r="C4" s="269">
        <f>'ΚΕΦΑΛΑΙΟ ΚΙΝΗΣΗΣ'!D27+'ΥΦΙΣΤΑΜΕΝΕΣ ΔΑΝΕΙΑΚΕΣ ΥΠΟΧΡ'!J24</f>
        <v>0</v>
      </c>
      <c r="D4" s="269">
        <f>'ΚΕΦΑΛΑΙΟ ΚΙΝΗΣΗΣ'!E27+'ΥΦΙΣΤΑΜΕΝΕΣ ΔΑΝΕΙΑΚΕΣ ΥΠΟΧΡ'!K24</f>
        <v>0</v>
      </c>
      <c r="E4" s="269">
        <f>'ΚΕΦΑΛΑΙΟ ΚΙΝΗΣΗΣ'!F27+'ΥΦΙΣΤΑΜΕΝΕΣ ΔΑΝΕΙΑΚΕΣ ΥΠΟΧΡ'!L24</f>
        <v>0</v>
      </c>
      <c r="F4" s="269">
        <f>'ΚΕΦΑΛΑΙΟ ΚΙΝΗΣΗΣ'!G27+'ΥΦΙΣΤΑΜΕΝΕΣ ΔΑΝΕΙΑΚΕΣ ΥΠΟΧΡ'!M24</f>
        <v>0</v>
      </c>
      <c r="G4" s="269">
        <f>'ΚΕΦΑΛΑΙΟ ΚΙΝΗΣΗΣ'!H27+'ΥΦΙΣΤΑΜΕΝΕΣ ΔΑΝΕΙΑΚΕΣ ΥΠΟΧΡ'!N24</f>
        <v>0</v>
      </c>
      <c r="H4" s="269">
        <f>'ΚΕΦΑΛΑΙΟ ΚΙΝΗΣΗΣ'!I27+'ΥΦΙΣΤΑΜΕΝΕΣ ΔΑΝΕΙΑΚΕΣ ΥΠΟΧΡ'!O24</f>
        <v>0</v>
      </c>
      <c r="I4" s="269">
        <f>'ΚΕΦΑΛΑΙΟ ΚΙΝΗΣΗΣ'!J27+'ΥΦΙΣΤΑΜΕΝΕΣ ΔΑΝΕΙΑΚΕΣ ΥΠΟΧΡ'!P24</f>
        <v>0</v>
      </c>
      <c r="J4" s="269">
        <f>'ΚΕΦΑΛΑΙΟ ΚΙΝΗΣΗΣ'!K27+'ΥΦΙΣΤΑΜΕΝΕΣ ΔΑΝΕΙΑΚΕΣ ΥΠΟΧΡ'!Q24</f>
        <v>0</v>
      </c>
      <c r="K4" s="269">
        <f>'ΚΕΦΑΛΑΙΟ ΚΙΝΗΣΗΣ'!L27+'ΥΦΙΣΤΑΜΕΝΕΣ ΔΑΝΕΙΑΚΕΣ ΥΠΟΧΡ'!R24</f>
        <v>0</v>
      </c>
    </row>
    <row r="5" spans="1:11" ht="26.25" customHeight="1">
      <c r="A5" s="181" t="s">
        <v>162</v>
      </c>
      <c r="B5" s="269">
        <f>SUM(B3:B4)</f>
        <v>0</v>
      </c>
      <c r="C5" s="269">
        <f t="shared" ref="C5:K5" si="0">SUM(C3:C4)</f>
        <v>0</v>
      </c>
      <c r="D5" s="269">
        <f t="shared" si="0"/>
        <v>0</v>
      </c>
      <c r="E5" s="269">
        <f t="shared" si="0"/>
        <v>0</v>
      </c>
      <c r="F5" s="269">
        <f t="shared" si="0"/>
        <v>0</v>
      </c>
      <c r="G5" s="269">
        <f t="shared" si="0"/>
        <v>0</v>
      </c>
      <c r="H5" s="269">
        <f t="shared" si="0"/>
        <v>0</v>
      </c>
      <c r="I5" s="269">
        <f t="shared" si="0"/>
        <v>0</v>
      </c>
      <c r="J5" s="269">
        <f t="shared" si="0"/>
        <v>0</v>
      </c>
      <c r="K5" s="269">
        <f t="shared" si="0"/>
        <v>0</v>
      </c>
    </row>
    <row r="6" spans="1:11" ht="26.25" customHeight="1">
      <c r="A6" s="3" t="s">
        <v>166</v>
      </c>
      <c r="B6" s="270">
        <f>SUM(B5,B2)</f>
        <v>0</v>
      </c>
      <c r="C6" s="270">
        <f t="shared" ref="C6:K6" si="1">SUM(C5,C2)</f>
        <v>0</v>
      </c>
      <c r="D6" s="270">
        <f t="shared" si="1"/>
        <v>0</v>
      </c>
      <c r="E6" s="270">
        <f t="shared" si="1"/>
        <v>0</v>
      </c>
      <c r="F6" s="270">
        <f t="shared" si="1"/>
        <v>0</v>
      </c>
      <c r="G6" s="270">
        <f t="shared" si="1"/>
        <v>0</v>
      </c>
      <c r="H6" s="270">
        <f t="shared" si="1"/>
        <v>0</v>
      </c>
      <c r="I6" s="270">
        <f t="shared" si="1"/>
        <v>0</v>
      </c>
      <c r="J6" s="270">
        <f t="shared" si="1"/>
        <v>0</v>
      </c>
      <c r="K6" s="270">
        <f t="shared" si="1"/>
        <v>0</v>
      </c>
    </row>
  </sheetData>
  <phoneticPr fontId="5" type="noConversion"/>
  <pageMargins left="0.75" right="0.75" top="1" bottom="1" header="0.5" footer="0.5"/>
  <pageSetup paperSize="9" orientation="portrait" r:id="rId1"/>
  <headerFooter alignWithMargins="0"/>
  <ignoredErrors>
    <ignoredError sqref="B2:K2" emptyCellReferenc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85" workbookViewId="0">
      <selection activeCell="D7" sqref="D7"/>
    </sheetView>
  </sheetViews>
  <sheetFormatPr defaultRowHeight="10.5"/>
  <cols>
    <col min="1" max="1" width="46.85546875" style="101" customWidth="1"/>
    <col min="2" max="11" width="15.28515625" style="92" customWidth="1"/>
    <col min="12" max="16384" width="9.140625" style="92"/>
  </cols>
  <sheetData>
    <row r="1" spans="1:11" ht="36" customHeight="1">
      <c r="A1" s="3" t="s">
        <v>164</v>
      </c>
      <c r="B1" s="257" t="s">
        <v>21</v>
      </c>
      <c r="C1" s="257" t="s">
        <v>22</v>
      </c>
      <c r="D1" s="257" t="s">
        <v>23</v>
      </c>
      <c r="E1" s="257" t="s">
        <v>24</v>
      </c>
      <c r="F1" s="257" t="s">
        <v>25</v>
      </c>
      <c r="G1" s="257" t="s">
        <v>26</v>
      </c>
      <c r="H1" s="257" t="s">
        <v>27</v>
      </c>
      <c r="I1" s="257" t="s">
        <v>28</v>
      </c>
      <c r="J1" s="257" t="s">
        <v>29</v>
      </c>
      <c r="K1" s="207" t="s">
        <v>30</v>
      </c>
    </row>
    <row r="2" spans="1:11" ht="27" customHeight="1">
      <c r="A2" s="146" t="s">
        <v>155</v>
      </c>
      <c r="B2" s="106">
        <f>'ΥΦΙΣΤΑΜΕΝΕΣ ΔΑΝΕΙΑΚΕΣ ΥΠΟΧΡ'!I14</f>
        <v>0</v>
      </c>
      <c r="C2" s="106">
        <f>'ΥΦΙΣΤΑΜΕΝΕΣ ΔΑΝΕΙΑΚΕΣ ΥΠΟΧΡ'!J14</f>
        <v>0</v>
      </c>
      <c r="D2" s="106">
        <f>'ΥΦΙΣΤΑΜΕΝΕΣ ΔΑΝΕΙΑΚΕΣ ΥΠΟΧΡ'!K14</f>
        <v>0</v>
      </c>
      <c r="E2" s="106">
        <f>'ΥΦΙΣΤΑΜΕΝΕΣ ΔΑΝΕΙΑΚΕΣ ΥΠΟΧΡ'!L14</f>
        <v>0</v>
      </c>
      <c r="F2" s="106">
        <f>'ΥΦΙΣΤΑΜΕΝΕΣ ΔΑΝΕΙΑΚΕΣ ΥΠΟΧΡ'!M14</f>
        <v>0</v>
      </c>
      <c r="G2" s="106">
        <f>'ΥΦΙΣΤΑΜΕΝΕΣ ΔΑΝΕΙΑΚΕΣ ΥΠΟΧΡ'!N14</f>
        <v>0</v>
      </c>
      <c r="H2" s="106">
        <f>'ΥΦΙΣΤΑΜΕΝΕΣ ΔΑΝΕΙΑΚΕΣ ΥΠΟΧΡ'!O14</f>
        <v>0</v>
      </c>
      <c r="I2" s="106">
        <f>'ΥΦΙΣΤΑΜΕΝΕΣ ΔΑΝΕΙΑΚΕΣ ΥΠΟΧΡ'!P14</f>
        <v>0</v>
      </c>
      <c r="J2" s="106">
        <f>'ΥΦΙΣΤΑΜΕΝΕΣ ΔΑΝΕΙΑΚΕΣ ΥΠΟΧΡ'!Q14</f>
        <v>0</v>
      </c>
      <c r="K2" s="106">
        <f>'ΥΦΙΣΤΑΜΕΝΕΣ ΔΑΝΕΙΑΚΕΣ ΥΠΟΧΡ'!R14</f>
        <v>0</v>
      </c>
    </row>
    <row r="3" spans="1:11" ht="27" customHeight="1">
      <c r="A3" s="146" t="s">
        <v>154</v>
      </c>
      <c r="B3" s="106">
        <f>'ΜΑΚΡΟΠΡΟΘΕΣΜΟ ΔΑΝΕΙΟ '!B75</f>
        <v>0</v>
      </c>
      <c r="C3" s="106">
        <f>'ΜΑΚΡΟΠΡΟΘΕΣΜΟ ΔΑΝΕΙΟ '!C75</f>
        <v>0</v>
      </c>
      <c r="D3" s="106">
        <f>'ΜΑΚΡΟΠΡΟΘΕΣΜΟ ΔΑΝΕΙΟ '!D75</f>
        <v>0</v>
      </c>
      <c r="E3" s="106">
        <f>'ΜΑΚΡΟΠΡΟΘΕΣΜΟ ΔΑΝΕΙΟ '!E75</f>
        <v>0</v>
      </c>
      <c r="F3" s="106">
        <f>'ΜΑΚΡΟΠΡΟΘΕΣΜΟ ΔΑΝΕΙΟ '!F75</f>
        <v>0</v>
      </c>
      <c r="G3" s="106">
        <f>'ΜΑΚΡΟΠΡΟΘΕΣΜΟ ΔΑΝΕΙΟ '!G75</f>
        <v>0</v>
      </c>
      <c r="H3" s="106">
        <f>'ΜΑΚΡΟΠΡΟΘΕΣΜΟ ΔΑΝΕΙΟ '!H75</f>
        <v>0</v>
      </c>
      <c r="I3" s="106">
        <f>'ΜΑΚΡΟΠΡΟΘΕΣΜΟ ΔΑΝΕΙΟ '!I75</f>
        <v>0</v>
      </c>
      <c r="J3" s="106">
        <f>'ΜΑΚΡΟΠΡΟΘΕΣΜΟ ΔΑΝΕΙΟ '!J75</f>
        <v>0</v>
      </c>
      <c r="K3" s="106">
        <f>'ΜΑΚΡΟΠΡΟΘΕΣΜΟ ΔΑΝΕΙΟ '!K75</f>
        <v>0</v>
      </c>
    </row>
    <row r="4" spans="1:11" ht="27" customHeight="1">
      <c r="A4" s="146" t="s">
        <v>156</v>
      </c>
      <c r="B4" s="106">
        <f>'ΥΦΙΣΤΑΜΕΝΕΣ ΔΑΝΕΙΑΚΕΣ ΥΠΟΧΡ'!I13</f>
        <v>0</v>
      </c>
      <c r="C4" s="106">
        <f>'ΥΦΙΣΤΑΜΕΝΕΣ ΔΑΝΕΙΑΚΕΣ ΥΠΟΧΡ'!J13</f>
        <v>0</v>
      </c>
      <c r="D4" s="106">
        <f>'ΥΦΙΣΤΑΜΕΝΕΣ ΔΑΝΕΙΑΚΕΣ ΥΠΟΧΡ'!K13</f>
        <v>0</v>
      </c>
      <c r="E4" s="106">
        <f>'ΥΦΙΣΤΑΜΕΝΕΣ ΔΑΝΕΙΑΚΕΣ ΥΠΟΧΡ'!L13</f>
        <v>0</v>
      </c>
      <c r="F4" s="106">
        <f>'ΥΦΙΣΤΑΜΕΝΕΣ ΔΑΝΕΙΑΚΕΣ ΥΠΟΧΡ'!M13</f>
        <v>0</v>
      </c>
      <c r="G4" s="106">
        <f>'ΥΦΙΣΤΑΜΕΝΕΣ ΔΑΝΕΙΑΚΕΣ ΥΠΟΧΡ'!N13</f>
        <v>0</v>
      </c>
      <c r="H4" s="106">
        <f>'ΥΦΙΣΤΑΜΕΝΕΣ ΔΑΝΕΙΑΚΕΣ ΥΠΟΧΡ'!O13</f>
        <v>0</v>
      </c>
      <c r="I4" s="106">
        <f>'ΥΦΙΣΤΑΜΕΝΕΣ ΔΑΝΕΙΑΚΕΣ ΥΠΟΧΡ'!P13</f>
        <v>0</v>
      </c>
      <c r="J4" s="106">
        <f>'ΥΦΙΣΤΑΜΕΝΕΣ ΔΑΝΕΙΑΚΕΣ ΥΠΟΧΡ'!Q13</f>
        <v>0</v>
      </c>
      <c r="K4" s="106">
        <f>'ΥΦΙΣΤΑΜΕΝΕΣ ΔΑΝΕΙΑΚΕΣ ΥΠΟΧΡ'!R13</f>
        <v>0</v>
      </c>
    </row>
    <row r="5" spans="1:11" ht="27" customHeight="1">
      <c r="A5" s="146" t="s">
        <v>95</v>
      </c>
      <c r="B5" s="106">
        <f>'ΜΑΚΡΟΠΡΟΘΕΣΜΟ ΔΑΝΕΙΟ '!B74</f>
        <v>0</v>
      </c>
      <c r="C5" s="106">
        <f>'ΜΑΚΡΟΠΡΟΘΕΣΜΟ ΔΑΝΕΙΟ '!C74</f>
        <v>0</v>
      </c>
      <c r="D5" s="106">
        <f>'ΜΑΚΡΟΠΡΟΘΕΣΜΟ ΔΑΝΕΙΟ '!D74</f>
        <v>0</v>
      </c>
      <c r="E5" s="106">
        <f>'ΜΑΚΡΟΠΡΟΘΕΣΜΟ ΔΑΝΕΙΟ '!E74</f>
        <v>0</v>
      </c>
      <c r="F5" s="106">
        <f>'ΜΑΚΡΟΠΡΟΘΕΣΜΟ ΔΑΝΕΙΟ '!F74</f>
        <v>0</v>
      </c>
      <c r="G5" s="106">
        <f>'ΜΑΚΡΟΠΡΟΘΕΣΜΟ ΔΑΝΕΙΟ '!G74</f>
        <v>0</v>
      </c>
      <c r="H5" s="106">
        <f>'ΜΑΚΡΟΠΡΟΘΕΣΜΟ ΔΑΝΕΙΟ '!H74</f>
        <v>0</v>
      </c>
      <c r="I5" s="106">
        <f>'ΜΑΚΡΟΠΡΟΘΕΣΜΟ ΔΑΝΕΙΟ '!I74</f>
        <v>0</v>
      </c>
      <c r="J5" s="106">
        <f>'ΜΑΚΡΟΠΡΟΘΕΣΜΟ ΔΑΝΕΙΟ '!J74</f>
        <v>0</v>
      </c>
      <c r="K5" s="106">
        <f>'ΜΑΚΡΟΠΡΟΘΕΣΜΟ ΔΑΝΕΙΟ '!K74</f>
        <v>0</v>
      </c>
    </row>
    <row r="6" spans="1:11" ht="27" customHeight="1">
      <c r="A6" s="146" t="s">
        <v>4</v>
      </c>
      <c r="B6" s="106">
        <f>'ΚΕΦΑΛΑΙΟ ΚΙΝΗΣΗΣ'!C29</f>
        <v>0</v>
      </c>
      <c r="C6" s="106">
        <f>'ΚΕΦΑΛΑΙΟ ΚΙΝΗΣΗΣ'!D29</f>
        <v>0</v>
      </c>
      <c r="D6" s="106">
        <f>'ΚΕΦΑΛΑΙΟ ΚΙΝΗΣΗΣ'!E29</f>
        <v>0</v>
      </c>
      <c r="E6" s="106">
        <f>'ΚΕΦΑΛΑΙΟ ΚΙΝΗΣΗΣ'!F29</f>
        <v>0</v>
      </c>
      <c r="F6" s="106">
        <f>'ΚΕΦΑΛΑΙΟ ΚΙΝΗΣΗΣ'!G29</f>
        <v>0</v>
      </c>
      <c r="G6" s="106">
        <f>'ΚΕΦΑΛΑΙΟ ΚΙΝΗΣΗΣ'!H29</f>
        <v>0</v>
      </c>
      <c r="H6" s="106">
        <f>'ΚΕΦΑΛΑΙΟ ΚΙΝΗΣΗΣ'!I29</f>
        <v>0</v>
      </c>
      <c r="I6" s="106">
        <f>'ΚΕΦΑΛΑΙΟ ΚΙΝΗΣΗΣ'!J29</f>
        <v>0</v>
      </c>
      <c r="J6" s="106">
        <f>'ΚΕΦΑΛΑΙΟ ΚΙΝΗΣΗΣ'!K29</f>
        <v>0</v>
      </c>
      <c r="K6" s="106">
        <f>'ΚΕΦΑΛΑΙΟ ΚΙΝΗΣΗΣ'!L29</f>
        <v>0</v>
      </c>
    </row>
    <row r="7" spans="1:11" ht="27" customHeight="1">
      <c r="A7" s="146" t="s">
        <v>157</v>
      </c>
      <c r="B7" s="183">
        <f>'ΚΕΦΑΛΑΙΟ ΚΙΝΗΣΗΣ'!C27</f>
        <v>0</v>
      </c>
      <c r="C7" s="148">
        <f>'ΚΕΦΑΛΑΙΟ ΚΙΝΗΣΗΣ'!D27-'ΚΕΦΑΛΑΙΟ ΚΙΝΗΣΗΣ'!C27</f>
        <v>0</v>
      </c>
      <c r="D7" s="148">
        <f>'ΚΕΦΑΛΑΙΟ ΚΙΝΗΣΗΣ'!E27-'ΚΕΦΑΛΑΙΟ ΚΙΝΗΣΗΣ'!D27</f>
        <v>0</v>
      </c>
      <c r="E7" s="148">
        <f>'ΚΕΦΑΛΑΙΟ ΚΙΝΗΣΗΣ'!F27-'ΚΕΦΑΛΑΙΟ ΚΙΝΗΣΗΣ'!E27</f>
        <v>0</v>
      </c>
      <c r="F7" s="148">
        <f>'ΚΕΦΑΛΑΙΟ ΚΙΝΗΣΗΣ'!G27-'ΚΕΦΑΛΑΙΟ ΚΙΝΗΣΗΣ'!F27</f>
        <v>0</v>
      </c>
      <c r="G7" s="148">
        <f>'ΚΕΦΑΛΑΙΟ ΚΙΝΗΣΗΣ'!H27-'ΚΕΦΑΛΑΙΟ ΚΙΝΗΣΗΣ'!G27</f>
        <v>0</v>
      </c>
      <c r="H7" s="148">
        <f>'ΚΕΦΑΛΑΙΟ ΚΙΝΗΣΗΣ'!I27-'ΚΕΦΑΛΑΙΟ ΚΙΝΗΣΗΣ'!H27</f>
        <v>0</v>
      </c>
      <c r="I7" s="148">
        <f>'ΚΕΦΑΛΑΙΟ ΚΙΝΗΣΗΣ'!J27-'ΚΕΦΑΛΑΙΟ ΚΙΝΗΣΗΣ'!I27</f>
        <v>0</v>
      </c>
      <c r="J7" s="148">
        <f>'ΚΕΦΑΛΑΙΟ ΚΙΝΗΣΗΣ'!K27-'ΚΕΦΑΛΑΙΟ ΚΙΝΗΣΗΣ'!J27</f>
        <v>0</v>
      </c>
      <c r="K7" s="148">
        <f>'ΚΕΦΑΛΑΙΟ ΚΙΝΗΣΗΣ'!L27-'ΚΕΦΑΛΑΙΟ ΚΙΝΗΣΗΣ'!K27</f>
        <v>0</v>
      </c>
    </row>
    <row r="8" spans="1:11" ht="27" customHeight="1">
      <c r="A8" s="146" t="s">
        <v>159</v>
      </c>
      <c r="B8" s="106">
        <f>'ΥΦΙΣΤΑΜΕΝΕΣ ΔΑΝΕΙΑΚΕΣ ΥΠΟΧΡ'!I47</f>
        <v>0</v>
      </c>
      <c r="C8" s="106">
        <f>'ΥΦΙΣΤΑΜΕΝΕΣ ΔΑΝΕΙΑΚΕΣ ΥΠΟΧΡ'!J47</f>
        <v>0</v>
      </c>
      <c r="D8" s="106">
        <f>'ΥΦΙΣΤΑΜΕΝΕΣ ΔΑΝΕΙΑΚΕΣ ΥΠΟΧΡ'!K47</f>
        <v>0</v>
      </c>
      <c r="E8" s="106">
        <f>'ΥΦΙΣΤΑΜΕΝΕΣ ΔΑΝΕΙΑΚΕΣ ΥΠΟΧΡ'!L47</f>
        <v>0</v>
      </c>
      <c r="F8" s="106">
        <f>'ΥΦΙΣΤΑΜΕΝΕΣ ΔΑΝΕΙΑΚΕΣ ΥΠΟΧΡ'!M47</f>
        <v>0</v>
      </c>
      <c r="G8" s="106">
        <f>'ΥΦΙΣΤΑΜΕΝΕΣ ΔΑΝΕΙΑΚΕΣ ΥΠΟΧΡ'!N47</f>
        <v>0</v>
      </c>
      <c r="H8" s="106">
        <f>'ΥΦΙΣΤΑΜΕΝΕΣ ΔΑΝΕΙΑΚΕΣ ΥΠΟΧΡ'!O47</f>
        <v>0</v>
      </c>
      <c r="I8" s="106">
        <f>'ΥΦΙΣΤΑΜΕΝΕΣ ΔΑΝΕΙΑΚΕΣ ΥΠΟΧΡ'!P47</f>
        <v>0</v>
      </c>
      <c r="J8" s="106">
        <f>'ΥΦΙΣΤΑΜΕΝΕΣ ΔΑΝΕΙΑΚΕΣ ΥΠΟΧΡ'!Q47</f>
        <v>0</v>
      </c>
      <c r="K8" s="106">
        <f>'ΥΦΙΣΤΑΜΕΝΕΣ ΔΑΝΕΙΑΚΕΣ ΥΠΟΧΡ'!R47</f>
        <v>0</v>
      </c>
    </row>
    <row r="9" spans="1:11" ht="27" customHeight="1">
      <c r="A9" s="146" t="s">
        <v>158</v>
      </c>
      <c r="B9" s="106">
        <f>'LEASING ΕΠΕΝΔΥΤΙΚΟΥ ΣΧΕΔΙΟΥ'!D9</f>
        <v>0</v>
      </c>
      <c r="C9" s="106">
        <f>'LEASING ΕΠΕΝΔΥΤΙΚΟΥ ΣΧΕΔΙΟΥ'!E9</f>
        <v>0</v>
      </c>
      <c r="D9" s="106">
        <f>'LEASING ΕΠΕΝΔΥΤΙΚΟΥ ΣΧΕΔΙΟΥ'!F9</f>
        <v>0</v>
      </c>
      <c r="E9" s="106">
        <f>'LEASING ΕΠΕΝΔΥΤΙΚΟΥ ΣΧΕΔΙΟΥ'!G9</f>
        <v>0</v>
      </c>
      <c r="F9" s="106">
        <f>'LEASING ΕΠΕΝΔΥΤΙΚΟΥ ΣΧΕΔΙΟΥ'!H9</f>
        <v>0</v>
      </c>
      <c r="G9" s="106">
        <f>'LEASING ΕΠΕΝΔΥΤΙΚΟΥ ΣΧΕΔΙΟΥ'!I9</f>
        <v>0</v>
      </c>
      <c r="H9" s="106">
        <f>'LEASING ΕΠΕΝΔΥΤΙΚΟΥ ΣΧΕΔΙΟΥ'!J9</f>
        <v>0</v>
      </c>
      <c r="I9" s="106">
        <f>'LEASING ΕΠΕΝΔΥΤΙΚΟΥ ΣΧΕΔΙΟΥ'!K9</f>
        <v>0</v>
      </c>
      <c r="J9" s="106">
        <f>'LEASING ΕΠΕΝΔΥΤΙΚΟΥ ΣΧΕΔΙΟΥ'!L9</f>
        <v>0</v>
      </c>
      <c r="K9" s="106">
        <f>'LEASING ΕΠΕΝΔΥΤΙΚΟΥ ΣΧΕΔΙΟΥ'!M9</f>
        <v>0</v>
      </c>
    </row>
    <row r="10" spans="1:11" ht="27" customHeight="1">
      <c r="A10" s="75" t="s">
        <v>163</v>
      </c>
      <c r="B10" s="100">
        <f>SUM(B2:B9)</f>
        <v>0</v>
      </c>
      <c r="C10" s="100">
        <f t="shared" ref="C10:K10" si="0">SUM(C2:C9)</f>
        <v>0</v>
      </c>
      <c r="D10" s="100">
        <f t="shared" si="0"/>
        <v>0</v>
      </c>
      <c r="E10" s="100">
        <f t="shared" si="0"/>
        <v>0</v>
      </c>
      <c r="F10" s="100">
        <f t="shared" si="0"/>
        <v>0</v>
      </c>
      <c r="G10" s="100">
        <f t="shared" si="0"/>
        <v>0</v>
      </c>
      <c r="H10" s="100">
        <f t="shared" si="0"/>
        <v>0</v>
      </c>
      <c r="I10" s="100">
        <f t="shared" si="0"/>
        <v>0</v>
      </c>
      <c r="J10" s="100">
        <f t="shared" si="0"/>
        <v>0</v>
      </c>
      <c r="K10" s="100">
        <f t="shared" si="0"/>
        <v>0</v>
      </c>
    </row>
    <row r="13" spans="1:11" ht="33.75" customHeight="1">
      <c r="A13" s="187" t="s">
        <v>5</v>
      </c>
      <c r="B13" s="186"/>
    </row>
  </sheetData>
  <phoneticPr fontId="5" type="noConversion"/>
  <pageMargins left="0.75" right="0.75" top="1" bottom="1" header="0.5" footer="0.5"/>
  <pageSetup paperSize="9" orientation="portrait" r:id="rId1"/>
  <headerFooter alignWithMargins="0"/>
  <ignoredErrors>
    <ignoredError sqref="B3:K6 B8:B10 C8:K10" emptyCellReferenc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5"/>
  <sheetViews>
    <sheetView zoomScale="90" zoomScaleNormal="90" workbookViewId="0">
      <selection activeCell="E19" sqref="E19"/>
    </sheetView>
  </sheetViews>
  <sheetFormatPr defaultRowHeight="12.75"/>
  <cols>
    <col min="1" max="1" width="48.42578125" style="60" customWidth="1"/>
    <col min="2" max="2" width="13" style="17" customWidth="1"/>
    <col min="3" max="3" width="13.5703125" style="138" customWidth="1"/>
    <col min="4" max="13" width="12.140625" style="60" customWidth="1"/>
    <col min="14" max="16384" width="9.140625" style="60"/>
  </cols>
  <sheetData>
    <row r="1" spans="1:13" ht="46.5" customHeight="1">
      <c r="A1" s="254"/>
      <c r="B1" s="1" t="s">
        <v>320</v>
      </c>
      <c r="C1" s="1" t="s">
        <v>63</v>
      </c>
      <c r="D1" s="257" t="s">
        <v>32</v>
      </c>
      <c r="E1" s="257" t="s">
        <v>33</v>
      </c>
      <c r="F1" s="257" t="s">
        <v>34</v>
      </c>
      <c r="G1" s="257" t="s">
        <v>35</v>
      </c>
      <c r="H1" s="257" t="s">
        <v>36</v>
      </c>
      <c r="I1" s="257" t="s">
        <v>37</v>
      </c>
      <c r="J1" s="257" t="s">
        <v>38</v>
      </c>
      <c r="K1" s="257" t="s">
        <v>39</v>
      </c>
      <c r="L1" s="257" t="s">
        <v>40</v>
      </c>
      <c r="M1" s="207" t="s">
        <v>41</v>
      </c>
    </row>
    <row r="2" spans="1:13" ht="26.25" customHeight="1">
      <c r="A2" s="133" t="s">
        <v>151</v>
      </c>
      <c r="B2" s="277"/>
      <c r="C2" s="277"/>
      <c r="D2" s="70">
        <v>1</v>
      </c>
      <c r="E2" s="70">
        <v>2</v>
      </c>
      <c r="F2" s="70">
        <v>3</v>
      </c>
      <c r="G2" s="70">
        <v>4</v>
      </c>
      <c r="H2" s="70">
        <v>5</v>
      </c>
      <c r="I2" s="70">
        <v>6</v>
      </c>
      <c r="J2" s="70">
        <v>7</v>
      </c>
      <c r="K2" s="70">
        <v>8</v>
      </c>
      <c r="L2" s="70">
        <v>9</v>
      </c>
      <c r="M2" s="70">
        <v>10</v>
      </c>
    </row>
    <row r="3" spans="1:13" ht="18" customHeight="1">
      <c r="A3" s="258" t="s">
        <v>7</v>
      </c>
      <c r="B3" s="259"/>
      <c r="C3" s="2"/>
      <c r="D3" s="260"/>
      <c r="E3" s="261"/>
      <c r="F3" s="261"/>
      <c r="G3" s="261"/>
      <c r="H3" s="261"/>
      <c r="I3" s="261"/>
      <c r="J3" s="261"/>
      <c r="K3" s="261"/>
      <c r="L3" s="261"/>
      <c r="M3" s="261"/>
    </row>
    <row r="4" spans="1:13" ht="18" customHeight="1">
      <c r="A4" s="4" t="s">
        <v>8</v>
      </c>
      <c r="B4" s="8">
        <f>ΚΟΣΤΟΣ!C7</f>
        <v>0</v>
      </c>
      <c r="C4" s="71"/>
      <c r="D4" s="20">
        <f>$C4*$B4</f>
        <v>0</v>
      </c>
      <c r="E4" s="20">
        <f>IF(($C4*$B4*E$2)&lt;=$B4,$C4*$B4,0)</f>
        <v>0</v>
      </c>
      <c r="F4" s="20">
        <f t="shared" ref="F4:M11" si="0">IF(($C4*$B4*F$2)&lt;=$B4,$C4*$B4,0)</f>
        <v>0</v>
      </c>
      <c r="G4" s="20">
        <f t="shared" si="0"/>
        <v>0</v>
      </c>
      <c r="H4" s="20">
        <f t="shared" si="0"/>
        <v>0</v>
      </c>
      <c r="I4" s="20">
        <f t="shared" si="0"/>
        <v>0</v>
      </c>
      <c r="J4" s="20">
        <f t="shared" si="0"/>
        <v>0</v>
      </c>
      <c r="K4" s="20">
        <f t="shared" si="0"/>
        <v>0</v>
      </c>
      <c r="L4" s="20">
        <f t="shared" si="0"/>
        <v>0</v>
      </c>
      <c r="M4" s="20">
        <f t="shared" si="0"/>
        <v>0</v>
      </c>
    </row>
    <row r="5" spans="1:13" ht="24" customHeight="1">
      <c r="A5" s="4" t="s">
        <v>10</v>
      </c>
      <c r="B5" s="8">
        <f>ΚΟΣΤΟΣ!C8</f>
        <v>0</v>
      </c>
      <c r="C5" s="71"/>
      <c r="D5" s="20">
        <f t="shared" ref="D5:D11" si="1">$C5*$B5</f>
        <v>0</v>
      </c>
      <c r="E5" s="20">
        <f t="shared" ref="E5:E11" si="2">IF(($C5*$B5*E$2)&lt;=$B5,$C5*$B5,0)</f>
        <v>0</v>
      </c>
      <c r="F5" s="20">
        <f t="shared" si="0"/>
        <v>0</v>
      </c>
      <c r="G5" s="20">
        <f t="shared" si="0"/>
        <v>0</v>
      </c>
      <c r="H5" s="20">
        <f t="shared" si="0"/>
        <v>0</v>
      </c>
      <c r="I5" s="20">
        <f t="shared" si="0"/>
        <v>0</v>
      </c>
      <c r="J5" s="20">
        <f t="shared" si="0"/>
        <v>0</v>
      </c>
      <c r="K5" s="20">
        <f t="shared" si="0"/>
        <v>0</v>
      </c>
      <c r="L5" s="20">
        <f t="shared" si="0"/>
        <v>0</v>
      </c>
      <c r="M5" s="20">
        <f t="shared" si="0"/>
        <v>0</v>
      </c>
    </row>
    <row r="6" spans="1:13" ht="26.25" customHeight="1">
      <c r="A6" s="4" t="s">
        <v>289</v>
      </c>
      <c r="B6" s="8">
        <f>ΚΟΣΤΟΣ!C9</f>
        <v>0</v>
      </c>
      <c r="C6" s="71"/>
      <c r="D6" s="20">
        <f t="shared" si="1"/>
        <v>0</v>
      </c>
      <c r="E6" s="20">
        <f t="shared" si="2"/>
        <v>0</v>
      </c>
      <c r="F6" s="20">
        <f t="shared" si="0"/>
        <v>0</v>
      </c>
      <c r="G6" s="20">
        <f t="shared" si="0"/>
        <v>0</v>
      </c>
      <c r="H6" s="20">
        <f t="shared" si="0"/>
        <v>0</v>
      </c>
      <c r="I6" s="20">
        <f t="shared" si="0"/>
        <v>0</v>
      </c>
      <c r="J6" s="20">
        <f t="shared" si="0"/>
        <v>0</v>
      </c>
      <c r="K6" s="20">
        <f t="shared" si="0"/>
        <v>0</v>
      </c>
      <c r="L6" s="20">
        <f t="shared" si="0"/>
        <v>0</v>
      </c>
      <c r="M6" s="20">
        <f t="shared" si="0"/>
        <v>0</v>
      </c>
    </row>
    <row r="7" spans="1:13" ht="17.25" hidden="1" customHeight="1">
      <c r="A7" s="4"/>
      <c r="B7" s="8">
        <f>ΚΟΣΤΟΣ!C12</f>
        <v>0</v>
      </c>
      <c r="C7" s="71"/>
      <c r="D7" s="20">
        <f t="shared" si="1"/>
        <v>0</v>
      </c>
      <c r="E7" s="20">
        <f t="shared" si="2"/>
        <v>0</v>
      </c>
      <c r="F7" s="20">
        <f t="shared" si="0"/>
        <v>0</v>
      </c>
      <c r="G7" s="20">
        <f t="shared" si="0"/>
        <v>0</v>
      </c>
      <c r="H7" s="20">
        <f t="shared" si="0"/>
        <v>0</v>
      </c>
      <c r="I7" s="20">
        <f t="shared" si="0"/>
        <v>0</v>
      </c>
      <c r="J7" s="20">
        <f t="shared" si="0"/>
        <v>0</v>
      </c>
      <c r="K7" s="20">
        <f t="shared" si="0"/>
        <v>0</v>
      </c>
      <c r="L7" s="20">
        <f t="shared" si="0"/>
        <v>0</v>
      </c>
      <c r="M7" s="20">
        <f t="shared" si="0"/>
        <v>0</v>
      </c>
    </row>
    <row r="8" spans="1:13" ht="17.25" customHeight="1">
      <c r="A8" s="4" t="s">
        <v>14</v>
      </c>
      <c r="B8" s="8">
        <f>ΚΟΣΤΟΣ!C13</f>
        <v>0</v>
      </c>
      <c r="C8" s="71"/>
      <c r="D8" s="20">
        <f t="shared" si="1"/>
        <v>0</v>
      </c>
      <c r="E8" s="20">
        <f t="shared" si="2"/>
        <v>0</v>
      </c>
      <c r="F8" s="20">
        <f t="shared" si="0"/>
        <v>0</v>
      </c>
      <c r="G8" s="20">
        <f t="shared" si="0"/>
        <v>0</v>
      </c>
      <c r="H8" s="20">
        <f t="shared" si="0"/>
        <v>0</v>
      </c>
      <c r="I8" s="20">
        <f t="shared" si="0"/>
        <v>0</v>
      </c>
      <c r="J8" s="20">
        <f t="shared" si="0"/>
        <v>0</v>
      </c>
      <c r="K8" s="20">
        <f t="shared" si="0"/>
        <v>0</v>
      </c>
      <c r="L8" s="20">
        <f t="shared" si="0"/>
        <v>0</v>
      </c>
      <c r="M8" s="20">
        <f t="shared" si="0"/>
        <v>0</v>
      </c>
    </row>
    <row r="9" spans="1:13" ht="17.25" customHeight="1">
      <c r="A9" s="4" t="s">
        <v>13</v>
      </c>
      <c r="B9" s="8">
        <f>ΚΟΣΤΟΣ!C16</f>
        <v>0</v>
      </c>
      <c r="C9" s="71"/>
      <c r="D9" s="20">
        <f t="shared" si="1"/>
        <v>0</v>
      </c>
      <c r="E9" s="20">
        <f t="shared" si="2"/>
        <v>0</v>
      </c>
      <c r="F9" s="20">
        <f t="shared" si="0"/>
        <v>0</v>
      </c>
      <c r="G9" s="20">
        <f t="shared" si="0"/>
        <v>0</v>
      </c>
      <c r="H9" s="20">
        <f t="shared" si="0"/>
        <v>0</v>
      </c>
      <c r="I9" s="20">
        <f t="shared" si="0"/>
        <v>0</v>
      </c>
      <c r="J9" s="20">
        <f t="shared" si="0"/>
        <v>0</v>
      </c>
      <c r="K9" s="20">
        <f t="shared" si="0"/>
        <v>0</v>
      </c>
      <c r="L9" s="20">
        <f t="shared" si="0"/>
        <v>0</v>
      </c>
      <c r="M9" s="20">
        <f t="shared" si="0"/>
        <v>0</v>
      </c>
    </row>
    <row r="10" spans="1:13" ht="27" customHeight="1">
      <c r="A10" s="4" t="s">
        <v>300</v>
      </c>
      <c r="B10" s="8">
        <f>ΚΟΣΤΟΣ!C17</f>
        <v>0</v>
      </c>
      <c r="C10" s="71"/>
      <c r="D10" s="20">
        <f t="shared" si="1"/>
        <v>0</v>
      </c>
      <c r="E10" s="20">
        <f t="shared" si="2"/>
        <v>0</v>
      </c>
      <c r="F10" s="20">
        <f t="shared" si="0"/>
        <v>0</v>
      </c>
      <c r="G10" s="20">
        <f t="shared" si="0"/>
        <v>0</v>
      </c>
      <c r="H10" s="20">
        <f t="shared" si="0"/>
        <v>0</v>
      </c>
      <c r="I10" s="20">
        <f t="shared" si="0"/>
        <v>0</v>
      </c>
      <c r="J10" s="20">
        <f t="shared" si="0"/>
        <v>0</v>
      </c>
      <c r="K10" s="20">
        <f t="shared" si="0"/>
        <v>0</v>
      </c>
      <c r="L10" s="20">
        <f t="shared" si="0"/>
        <v>0</v>
      </c>
      <c r="M10" s="20">
        <f t="shared" si="0"/>
        <v>0</v>
      </c>
    </row>
    <row r="11" spans="1:13" ht="17.25" customHeight="1">
      <c r="A11" s="4" t="s">
        <v>301</v>
      </c>
      <c r="B11" s="8">
        <f>ΚΟΣΤΟΣ!C18</f>
        <v>0</v>
      </c>
      <c r="C11" s="71"/>
      <c r="D11" s="20">
        <f t="shared" si="1"/>
        <v>0</v>
      </c>
      <c r="E11" s="20">
        <f t="shared" si="2"/>
        <v>0</v>
      </c>
      <c r="F11" s="20">
        <f t="shared" si="0"/>
        <v>0</v>
      </c>
      <c r="G11" s="20">
        <f t="shared" si="0"/>
        <v>0</v>
      </c>
      <c r="H11" s="20">
        <f t="shared" si="0"/>
        <v>0</v>
      </c>
      <c r="I11" s="20">
        <f t="shared" si="0"/>
        <v>0</v>
      </c>
      <c r="J11" s="20">
        <f t="shared" si="0"/>
        <v>0</v>
      </c>
      <c r="K11" s="20">
        <f t="shared" si="0"/>
        <v>0</v>
      </c>
      <c r="L11" s="20">
        <f t="shared" si="0"/>
        <v>0</v>
      </c>
      <c r="M11" s="20">
        <f t="shared" si="0"/>
        <v>0</v>
      </c>
    </row>
    <row r="12" spans="1:13" ht="21" customHeight="1">
      <c r="A12" s="6" t="s">
        <v>15</v>
      </c>
      <c r="B12" s="19">
        <f>B11+B10+B9+B8+B7+B6+B5+B4</f>
        <v>0</v>
      </c>
      <c r="C12" s="105"/>
      <c r="D12" s="19">
        <f>SUM(D4:D11)</f>
        <v>0</v>
      </c>
      <c r="E12" s="19">
        <f t="shared" ref="E12:M12" si="3">SUM(E4:E11)</f>
        <v>0</v>
      </c>
      <c r="F12" s="19">
        <f t="shared" si="3"/>
        <v>0</v>
      </c>
      <c r="G12" s="19">
        <f t="shared" si="3"/>
        <v>0</v>
      </c>
      <c r="H12" s="19">
        <f t="shared" si="3"/>
        <v>0</v>
      </c>
      <c r="I12" s="19">
        <f t="shared" si="3"/>
        <v>0</v>
      </c>
      <c r="J12" s="19">
        <f t="shared" si="3"/>
        <v>0</v>
      </c>
      <c r="K12" s="19">
        <f t="shared" si="3"/>
        <v>0</v>
      </c>
      <c r="L12" s="19">
        <f t="shared" si="3"/>
        <v>0</v>
      </c>
      <c r="M12" s="19">
        <f t="shared" si="3"/>
        <v>0</v>
      </c>
    </row>
    <row r="13" spans="1:13" ht="5.25" customHeight="1">
      <c r="A13" s="134"/>
      <c r="B13" s="13"/>
      <c r="C13" s="72"/>
    </row>
    <row r="14" spans="1:13" ht="19.5" customHeight="1">
      <c r="A14" s="3" t="s">
        <v>16</v>
      </c>
      <c r="B14" s="2"/>
      <c r="C14" s="259"/>
      <c r="D14" s="260"/>
      <c r="E14" s="261"/>
      <c r="F14" s="261"/>
      <c r="G14" s="261"/>
      <c r="H14" s="261"/>
      <c r="I14" s="261"/>
      <c r="J14" s="261"/>
      <c r="K14" s="261"/>
      <c r="L14" s="261"/>
      <c r="M14" s="261"/>
    </row>
    <row r="15" spans="1:13" ht="40.5" customHeight="1">
      <c r="A15" s="5" t="s">
        <v>290</v>
      </c>
      <c r="B15" s="14">
        <f>ΚΟΣΤΟΣ!C27</f>
        <v>0</v>
      </c>
      <c r="C15" s="71"/>
      <c r="D15" s="20">
        <f>$C15*$B15</f>
        <v>0</v>
      </c>
      <c r="E15" s="20">
        <f t="shared" ref="E15:M17" si="4">IF(($C15*$B15*E$2)&lt;=$B15,$C15*$B15,0)</f>
        <v>0</v>
      </c>
      <c r="F15" s="20">
        <f t="shared" si="4"/>
        <v>0</v>
      </c>
      <c r="G15" s="20">
        <f t="shared" si="4"/>
        <v>0</v>
      </c>
      <c r="H15" s="20">
        <f t="shared" si="4"/>
        <v>0</v>
      </c>
      <c r="I15" s="20">
        <f t="shared" si="4"/>
        <v>0</v>
      </c>
      <c r="J15" s="20">
        <f t="shared" si="4"/>
        <v>0</v>
      </c>
      <c r="K15" s="20">
        <f t="shared" si="4"/>
        <v>0</v>
      </c>
      <c r="L15" s="20">
        <f t="shared" si="4"/>
        <v>0</v>
      </c>
      <c r="M15" s="20">
        <f t="shared" si="4"/>
        <v>0</v>
      </c>
    </row>
    <row r="16" spans="1:13" ht="40.5" customHeight="1">
      <c r="A16" s="5" t="s">
        <v>375</v>
      </c>
      <c r="B16" s="14">
        <f>ΚΟΣΤΟΣ!C28</f>
        <v>0</v>
      </c>
      <c r="C16" s="71"/>
      <c r="D16" s="20">
        <f t="shared" ref="D16:D17" si="5">$C16*$B16</f>
        <v>0</v>
      </c>
      <c r="E16" s="20">
        <f t="shared" si="4"/>
        <v>0</v>
      </c>
      <c r="F16" s="20">
        <f t="shared" si="4"/>
        <v>0</v>
      </c>
      <c r="G16" s="20">
        <f t="shared" si="4"/>
        <v>0</v>
      </c>
      <c r="H16" s="20">
        <f t="shared" si="4"/>
        <v>0</v>
      </c>
      <c r="I16" s="20">
        <f t="shared" si="4"/>
        <v>0</v>
      </c>
      <c r="J16" s="20">
        <f t="shared" si="4"/>
        <v>0</v>
      </c>
      <c r="K16" s="20">
        <f t="shared" si="4"/>
        <v>0</v>
      </c>
      <c r="L16" s="20">
        <f t="shared" si="4"/>
        <v>0</v>
      </c>
      <c r="M16" s="20">
        <f t="shared" si="4"/>
        <v>0</v>
      </c>
    </row>
    <row r="17" spans="1:13" ht="40.5" customHeight="1">
      <c r="A17" s="5" t="s">
        <v>376</v>
      </c>
      <c r="B17" s="14">
        <f>ΚΟΣΤΟΣ!C29</f>
        <v>0</v>
      </c>
      <c r="C17" s="71"/>
      <c r="D17" s="20">
        <f t="shared" si="5"/>
        <v>0</v>
      </c>
      <c r="E17" s="20">
        <f t="shared" si="4"/>
        <v>0</v>
      </c>
      <c r="F17" s="20">
        <f t="shared" si="4"/>
        <v>0</v>
      </c>
      <c r="G17" s="20">
        <f t="shared" si="4"/>
        <v>0</v>
      </c>
      <c r="H17" s="20">
        <f t="shared" si="4"/>
        <v>0</v>
      </c>
      <c r="I17" s="20">
        <f t="shared" si="4"/>
        <v>0</v>
      </c>
      <c r="J17" s="20">
        <f t="shared" si="4"/>
        <v>0</v>
      </c>
      <c r="K17" s="20">
        <f t="shared" si="4"/>
        <v>0</v>
      </c>
      <c r="L17" s="20">
        <f t="shared" si="4"/>
        <v>0</v>
      </c>
      <c r="M17" s="20">
        <f t="shared" si="4"/>
        <v>0</v>
      </c>
    </row>
    <row r="18" spans="1:13" ht="21.75" customHeight="1">
      <c r="A18" s="6" t="s">
        <v>17</v>
      </c>
      <c r="B18" s="19">
        <f>B15+B16+B17</f>
        <v>0</v>
      </c>
      <c r="C18" s="105"/>
      <c r="D18" s="19">
        <f>SUM(D15:D17)</f>
        <v>0</v>
      </c>
      <c r="E18" s="19">
        <f>SUM(E15:E17)</f>
        <v>0</v>
      </c>
      <c r="F18" s="19">
        <f>SUM(F15:F17)</f>
        <v>0</v>
      </c>
      <c r="G18" s="19">
        <f t="shared" ref="G18:M18" si="6">SUM(G15:G17)</f>
        <v>0</v>
      </c>
      <c r="H18" s="19">
        <f t="shared" si="6"/>
        <v>0</v>
      </c>
      <c r="I18" s="19">
        <f t="shared" si="6"/>
        <v>0</v>
      </c>
      <c r="J18" s="19">
        <f t="shared" si="6"/>
        <v>0</v>
      </c>
      <c r="K18" s="19">
        <f t="shared" si="6"/>
        <v>0</v>
      </c>
      <c r="L18" s="19">
        <f t="shared" si="6"/>
        <v>0</v>
      </c>
      <c r="M18" s="19">
        <f t="shared" si="6"/>
        <v>0</v>
      </c>
    </row>
    <row r="19" spans="1:13" ht="6.75" customHeight="1">
      <c r="A19" s="134"/>
      <c r="B19" s="16"/>
      <c r="C19" s="73"/>
    </row>
    <row r="20" spans="1:13" ht="7.5" customHeight="1">
      <c r="A20" s="134"/>
      <c r="B20" s="16"/>
      <c r="C20" s="73"/>
    </row>
    <row r="21" spans="1:13" ht="24.75" customHeight="1">
      <c r="A21" s="262" t="s">
        <v>150</v>
      </c>
      <c r="B21" s="19">
        <f>SUM(B18,B12)</f>
        <v>0</v>
      </c>
      <c r="C21" s="105"/>
      <c r="D21" s="19">
        <f>SUM(D18,D12)</f>
        <v>0</v>
      </c>
      <c r="E21" s="19">
        <f t="shared" ref="E21:M21" si="7">SUM(E18,E12)</f>
        <v>0</v>
      </c>
      <c r="F21" s="19">
        <f t="shared" si="7"/>
        <v>0</v>
      </c>
      <c r="G21" s="19">
        <f t="shared" si="7"/>
        <v>0</v>
      </c>
      <c r="H21" s="19">
        <f t="shared" si="7"/>
        <v>0</v>
      </c>
      <c r="I21" s="19">
        <f t="shared" si="7"/>
        <v>0</v>
      </c>
      <c r="J21" s="19">
        <f t="shared" si="7"/>
        <v>0</v>
      </c>
      <c r="K21" s="19">
        <f t="shared" si="7"/>
        <v>0</v>
      </c>
      <c r="L21" s="19">
        <f t="shared" si="7"/>
        <v>0</v>
      </c>
      <c r="M21" s="19">
        <f t="shared" si="7"/>
        <v>0</v>
      </c>
    </row>
    <row r="22" spans="1:13" ht="15" customHeight="1">
      <c r="A22" s="135"/>
      <c r="B22" s="16"/>
      <c r="C22" s="73"/>
    </row>
    <row r="23" spans="1:13" ht="27.75" customHeight="1">
      <c r="A23" s="133" t="s">
        <v>135</v>
      </c>
      <c r="B23" s="263" t="s">
        <v>153</v>
      </c>
      <c r="C23" s="1" t="s">
        <v>133</v>
      </c>
      <c r="D23" s="257" t="s">
        <v>32</v>
      </c>
      <c r="E23" s="257" t="s">
        <v>33</v>
      </c>
      <c r="F23" s="257" t="s">
        <v>34</v>
      </c>
      <c r="G23" s="257" t="s">
        <v>35</v>
      </c>
      <c r="H23" s="257" t="s">
        <v>36</v>
      </c>
      <c r="I23" s="257" t="s">
        <v>37</v>
      </c>
      <c r="J23" s="257" t="s">
        <v>38</v>
      </c>
      <c r="K23" s="257" t="s">
        <v>39</v>
      </c>
      <c r="L23" s="257" t="s">
        <v>40</v>
      </c>
      <c r="M23" s="207" t="s">
        <v>41</v>
      </c>
    </row>
    <row r="24" spans="1:13" ht="16.5" customHeight="1">
      <c r="A24" s="5" t="s">
        <v>64</v>
      </c>
      <c r="B24" s="7"/>
      <c r="C24" s="71"/>
      <c r="D24" s="10"/>
      <c r="E24" s="10"/>
      <c r="F24" s="10"/>
      <c r="G24" s="10"/>
      <c r="H24" s="10"/>
      <c r="I24" s="10"/>
      <c r="J24" s="10"/>
      <c r="K24" s="10"/>
      <c r="L24" s="10"/>
      <c r="M24" s="10"/>
    </row>
    <row r="25" spans="1:13" ht="28.5" customHeight="1">
      <c r="A25" s="5" t="s">
        <v>65</v>
      </c>
      <c r="B25" s="7"/>
      <c r="C25" s="71"/>
      <c r="D25" s="10"/>
      <c r="E25" s="10"/>
      <c r="F25" s="10"/>
      <c r="G25" s="10"/>
      <c r="H25" s="10"/>
      <c r="I25" s="10"/>
      <c r="J25" s="10"/>
      <c r="K25" s="10"/>
      <c r="L25" s="10"/>
      <c r="M25" s="10"/>
    </row>
    <row r="26" spans="1:13" ht="16.5" customHeight="1">
      <c r="A26" s="5" t="s">
        <v>132</v>
      </c>
      <c r="B26" s="7"/>
      <c r="C26" s="71"/>
      <c r="D26" s="10"/>
      <c r="E26" s="10"/>
      <c r="F26" s="10"/>
      <c r="G26" s="10"/>
      <c r="H26" s="10"/>
      <c r="I26" s="10"/>
      <c r="J26" s="10"/>
      <c r="K26" s="10"/>
      <c r="L26" s="10"/>
      <c r="M26" s="10"/>
    </row>
    <row r="27" spans="1:13" ht="16.5" customHeight="1">
      <c r="A27" s="5" t="s">
        <v>132</v>
      </c>
      <c r="B27" s="7"/>
      <c r="C27" s="71"/>
      <c r="D27" s="10"/>
      <c r="E27" s="10"/>
      <c r="F27" s="10"/>
      <c r="G27" s="10"/>
      <c r="H27" s="10"/>
      <c r="I27" s="10"/>
      <c r="J27" s="10"/>
      <c r="K27" s="10"/>
      <c r="L27" s="10"/>
      <c r="M27" s="10"/>
    </row>
    <row r="28" spans="1:13" ht="16.5" customHeight="1">
      <c r="A28" s="5"/>
      <c r="B28" s="7"/>
      <c r="C28" s="71"/>
      <c r="D28" s="10"/>
      <c r="E28" s="10"/>
      <c r="F28" s="10"/>
      <c r="G28" s="10"/>
      <c r="H28" s="10"/>
      <c r="I28" s="10"/>
      <c r="J28" s="10"/>
      <c r="K28" s="10"/>
      <c r="L28" s="10"/>
      <c r="M28" s="10"/>
    </row>
    <row r="29" spans="1:13" ht="24.75" customHeight="1">
      <c r="A29" s="262" t="s">
        <v>134</v>
      </c>
      <c r="B29" s="7"/>
      <c r="C29" s="105"/>
      <c r="D29" s="19">
        <f>SUM(D24:D28)</f>
        <v>0</v>
      </c>
      <c r="E29" s="19">
        <f t="shared" ref="E29:M29" si="8">SUM(E24:E28)</f>
        <v>0</v>
      </c>
      <c r="F29" s="19">
        <f t="shared" si="8"/>
        <v>0</v>
      </c>
      <c r="G29" s="19">
        <f t="shared" si="8"/>
        <v>0</v>
      </c>
      <c r="H29" s="19">
        <f t="shared" si="8"/>
        <v>0</v>
      </c>
      <c r="I29" s="19">
        <f>SUM(I24:I28)</f>
        <v>0</v>
      </c>
      <c r="J29" s="19">
        <f t="shared" si="8"/>
        <v>0</v>
      </c>
      <c r="K29" s="19">
        <f t="shared" si="8"/>
        <v>0</v>
      </c>
      <c r="L29" s="19">
        <f t="shared" si="8"/>
        <v>0</v>
      </c>
      <c r="M29" s="19">
        <f t="shared" si="8"/>
        <v>0</v>
      </c>
    </row>
    <row r="30" spans="1:13" ht="9" customHeight="1">
      <c r="A30" s="136"/>
      <c r="B30" s="69"/>
      <c r="C30" s="74"/>
    </row>
    <row r="31" spans="1:13" ht="27.75" customHeight="1">
      <c r="A31" s="137" t="s">
        <v>152</v>
      </c>
      <c r="B31" s="105"/>
      <c r="C31" s="105"/>
      <c r="D31" s="19">
        <f>SUM(D29,D21)</f>
        <v>0</v>
      </c>
      <c r="E31" s="19">
        <f t="shared" ref="E31:M31" si="9">SUM(E29,E21)</f>
        <v>0</v>
      </c>
      <c r="F31" s="19">
        <f t="shared" si="9"/>
        <v>0</v>
      </c>
      <c r="G31" s="19">
        <f t="shared" si="9"/>
        <v>0</v>
      </c>
      <c r="H31" s="19">
        <f t="shared" si="9"/>
        <v>0</v>
      </c>
      <c r="I31" s="19">
        <f t="shared" si="9"/>
        <v>0</v>
      </c>
      <c r="J31" s="19">
        <f t="shared" si="9"/>
        <v>0</v>
      </c>
      <c r="K31" s="19">
        <f t="shared" si="9"/>
        <v>0</v>
      </c>
      <c r="L31" s="19">
        <f t="shared" si="9"/>
        <v>0</v>
      </c>
      <c r="M31" s="19">
        <f t="shared" si="9"/>
        <v>0</v>
      </c>
    </row>
    <row r="32" spans="1:13">
      <c r="B32" s="18"/>
    </row>
    <row r="33" spans="1:3" ht="83.25" customHeight="1">
      <c r="A33" s="458" t="s">
        <v>369</v>
      </c>
      <c r="B33" s="458"/>
      <c r="C33" s="458"/>
    </row>
    <row r="34" spans="1:3">
      <c r="B34" s="18"/>
    </row>
    <row r="35" spans="1:3">
      <c r="B35" s="18"/>
    </row>
    <row r="36" spans="1:3">
      <c r="B36" s="18"/>
    </row>
    <row r="37" spans="1:3">
      <c r="B37" s="18"/>
    </row>
    <row r="38" spans="1:3">
      <c r="B38" s="18"/>
    </row>
    <row r="39" spans="1:3">
      <c r="B39" s="18"/>
    </row>
    <row r="40" spans="1:3">
      <c r="B40" s="18"/>
    </row>
    <row r="41" spans="1:3">
      <c r="B41" s="18"/>
    </row>
    <row r="42" spans="1:3">
      <c r="B42" s="18"/>
    </row>
    <row r="43" spans="1:3">
      <c r="B43" s="18"/>
    </row>
    <row r="44" spans="1:3">
      <c r="B44" s="18"/>
    </row>
    <row r="45" spans="1:3">
      <c r="B45" s="18"/>
    </row>
    <row r="46" spans="1:3">
      <c r="B46" s="18"/>
    </row>
    <row r="47" spans="1:3">
      <c r="B47" s="18"/>
    </row>
    <row r="48" spans="1:3">
      <c r="B48" s="18"/>
    </row>
    <row r="49" spans="2:2">
      <c r="B49" s="18"/>
    </row>
    <row r="50" spans="2:2">
      <c r="B50" s="18"/>
    </row>
    <row r="51" spans="2:2">
      <c r="B51" s="18"/>
    </row>
    <row r="52" spans="2:2">
      <c r="B52" s="18"/>
    </row>
    <row r="53" spans="2:2">
      <c r="B53" s="18"/>
    </row>
    <row r="54" spans="2:2">
      <c r="B54" s="18"/>
    </row>
    <row r="55" spans="2:2">
      <c r="B55" s="18"/>
    </row>
    <row r="56" spans="2:2">
      <c r="B56" s="18"/>
    </row>
    <row r="57" spans="2:2">
      <c r="B57" s="18"/>
    </row>
    <row r="58" spans="2:2">
      <c r="B58" s="18"/>
    </row>
    <row r="59" spans="2:2">
      <c r="B59" s="18"/>
    </row>
    <row r="60" spans="2:2">
      <c r="B60" s="18"/>
    </row>
    <row r="61" spans="2:2">
      <c r="B61" s="18"/>
    </row>
    <row r="62" spans="2:2">
      <c r="B62" s="18"/>
    </row>
    <row r="63" spans="2:2">
      <c r="B63" s="18"/>
    </row>
    <row r="64" spans="2:2">
      <c r="B64" s="18"/>
    </row>
    <row r="65" spans="2:2">
      <c r="B65" s="18"/>
    </row>
    <row r="66" spans="2:2">
      <c r="B66" s="18"/>
    </row>
    <row r="67" spans="2:2">
      <c r="B67" s="18"/>
    </row>
    <row r="68" spans="2:2">
      <c r="B68" s="18"/>
    </row>
    <row r="69" spans="2:2">
      <c r="B69" s="18"/>
    </row>
    <row r="70" spans="2:2">
      <c r="B70" s="18"/>
    </row>
    <row r="71" spans="2:2">
      <c r="B71" s="18"/>
    </row>
    <row r="72" spans="2:2">
      <c r="B72" s="18"/>
    </row>
    <row r="73" spans="2:2">
      <c r="B73" s="18"/>
    </row>
    <row r="74" spans="2:2">
      <c r="B74" s="18"/>
    </row>
    <row r="75" spans="2:2">
      <c r="B75" s="18"/>
    </row>
    <row r="76" spans="2:2">
      <c r="B76" s="18"/>
    </row>
    <row r="77" spans="2:2">
      <c r="B77" s="18"/>
    </row>
    <row r="78" spans="2:2">
      <c r="B78" s="18"/>
    </row>
    <row r="79" spans="2:2">
      <c r="B79" s="18"/>
    </row>
    <row r="80" spans="2:2">
      <c r="B80" s="18"/>
    </row>
    <row r="81" spans="2:2">
      <c r="B81" s="18"/>
    </row>
    <row r="82" spans="2:2">
      <c r="B82" s="18"/>
    </row>
    <row r="83" spans="2:2">
      <c r="B83" s="18"/>
    </row>
    <row r="84" spans="2:2">
      <c r="B84" s="18"/>
    </row>
    <row r="85" spans="2:2">
      <c r="B85" s="18"/>
    </row>
    <row r="86" spans="2:2">
      <c r="B86" s="18"/>
    </row>
    <row r="87" spans="2:2">
      <c r="B87" s="18"/>
    </row>
    <row r="88" spans="2:2">
      <c r="B88" s="18"/>
    </row>
    <row r="89" spans="2:2">
      <c r="B89" s="18"/>
    </row>
    <row r="90" spans="2:2">
      <c r="B90" s="18"/>
    </row>
    <row r="91" spans="2:2">
      <c r="B91" s="18"/>
    </row>
    <row r="92" spans="2:2">
      <c r="B92" s="18"/>
    </row>
    <row r="93" spans="2:2">
      <c r="B93" s="18"/>
    </row>
    <row r="94" spans="2:2">
      <c r="B94" s="18"/>
    </row>
    <row r="95" spans="2:2">
      <c r="B95" s="18"/>
    </row>
    <row r="96" spans="2:2">
      <c r="B96" s="18"/>
    </row>
    <row r="97" spans="2:2">
      <c r="B97" s="18"/>
    </row>
    <row r="98" spans="2:2">
      <c r="B98" s="18"/>
    </row>
    <row r="99" spans="2:2">
      <c r="B99" s="18"/>
    </row>
    <row r="100" spans="2:2">
      <c r="B100" s="18"/>
    </row>
    <row r="101" spans="2:2">
      <c r="B101" s="18"/>
    </row>
    <row r="102" spans="2:2">
      <c r="B102" s="18"/>
    </row>
    <row r="103" spans="2:2">
      <c r="B103" s="18"/>
    </row>
    <row r="104" spans="2:2">
      <c r="B104" s="18"/>
    </row>
    <row r="105" spans="2:2">
      <c r="B105" s="18"/>
    </row>
    <row r="106" spans="2:2">
      <c r="B106" s="18"/>
    </row>
    <row r="107" spans="2:2">
      <c r="B107" s="18"/>
    </row>
    <row r="108" spans="2:2">
      <c r="B108" s="18"/>
    </row>
    <row r="109" spans="2:2">
      <c r="B109" s="18"/>
    </row>
    <row r="110" spans="2:2">
      <c r="B110" s="18"/>
    </row>
    <row r="111" spans="2:2">
      <c r="B111" s="18"/>
    </row>
    <row r="112" spans="2:2">
      <c r="B112" s="18"/>
    </row>
    <row r="113" spans="2:2">
      <c r="B113" s="18"/>
    </row>
    <row r="114" spans="2:2">
      <c r="B114" s="18"/>
    </row>
    <row r="115" spans="2:2">
      <c r="B115" s="18"/>
    </row>
    <row r="116" spans="2:2">
      <c r="B116" s="18"/>
    </row>
    <row r="117" spans="2:2">
      <c r="B117" s="18"/>
    </row>
    <row r="118" spans="2:2">
      <c r="B118" s="18"/>
    </row>
    <row r="119" spans="2:2">
      <c r="B119" s="18"/>
    </row>
    <row r="120" spans="2:2">
      <c r="B120" s="18"/>
    </row>
    <row r="121" spans="2:2">
      <c r="B121" s="18"/>
    </row>
    <row r="122" spans="2:2">
      <c r="B122" s="18"/>
    </row>
    <row r="123" spans="2:2">
      <c r="B123" s="18"/>
    </row>
    <row r="124" spans="2:2">
      <c r="B124" s="18"/>
    </row>
    <row r="125" spans="2:2">
      <c r="B125" s="18"/>
    </row>
    <row r="126" spans="2:2">
      <c r="B126" s="18"/>
    </row>
    <row r="127" spans="2:2">
      <c r="B127" s="18"/>
    </row>
    <row r="128" spans="2:2">
      <c r="B128" s="18"/>
    </row>
    <row r="129" spans="2:2">
      <c r="B129" s="18"/>
    </row>
    <row r="130" spans="2:2">
      <c r="B130" s="18"/>
    </row>
    <row r="131" spans="2:2">
      <c r="B131" s="18"/>
    </row>
    <row r="132" spans="2:2">
      <c r="B132" s="18"/>
    </row>
    <row r="133" spans="2:2">
      <c r="B133" s="18"/>
    </row>
    <row r="134" spans="2:2">
      <c r="B134" s="18"/>
    </row>
    <row r="135" spans="2:2">
      <c r="B135" s="18"/>
    </row>
    <row r="136" spans="2:2">
      <c r="B136" s="18"/>
    </row>
    <row r="137" spans="2:2">
      <c r="B137" s="18"/>
    </row>
    <row r="138" spans="2:2">
      <c r="B138" s="18"/>
    </row>
    <row r="139" spans="2:2">
      <c r="B139" s="18"/>
    </row>
    <row r="140" spans="2:2">
      <c r="B140" s="18"/>
    </row>
    <row r="141" spans="2:2">
      <c r="B141" s="18"/>
    </row>
    <row r="142" spans="2:2">
      <c r="B142" s="18"/>
    </row>
    <row r="143" spans="2:2">
      <c r="B143" s="18"/>
    </row>
    <row r="144" spans="2:2">
      <c r="B144" s="18"/>
    </row>
    <row r="145" spans="2:2">
      <c r="B145" s="18"/>
    </row>
    <row r="146" spans="2:2">
      <c r="B146" s="18"/>
    </row>
    <row r="147" spans="2:2">
      <c r="B147" s="18"/>
    </row>
    <row r="148" spans="2:2">
      <c r="B148" s="18"/>
    </row>
    <row r="149" spans="2:2">
      <c r="B149" s="18"/>
    </row>
    <row r="150" spans="2:2">
      <c r="B150" s="18"/>
    </row>
    <row r="151" spans="2:2">
      <c r="B151" s="18"/>
    </row>
    <row r="152" spans="2:2">
      <c r="B152" s="18"/>
    </row>
    <row r="153" spans="2:2">
      <c r="B153" s="18"/>
    </row>
    <row r="154" spans="2:2">
      <c r="B154" s="18"/>
    </row>
    <row r="155" spans="2:2">
      <c r="B155" s="18"/>
    </row>
    <row r="156" spans="2:2">
      <c r="B156" s="18"/>
    </row>
    <row r="157" spans="2:2">
      <c r="B157" s="18"/>
    </row>
    <row r="158" spans="2:2">
      <c r="B158" s="18"/>
    </row>
    <row r="159" spans="2:2">
      <c r="B159" s="18"/>
    </row>
    <row r="160" spans="2:2">
      <c r="B160" s="18"/>
    </row>
    <row r="161" spans="2:2">
      <c r="B161" s="18"/>
    </row>
    <row r="162" spans="2:2">
      <c r="B162" s="18"/>
    </row>
    <row r="163" spans="2:2">
      <c r="B163" s="18"/>
    </row>
    <row r="164" spans="2:2">
      <c r="B164" s="18"/>
    </row>
    <row r="165" spans="2:2">
      <c r="B165" s="18"/>
    </row>
    <row r="166" spans="2:2">
      <c r="B166" s="18"/>
    </row>
    <row r="167" spans="2:2">
      <c r="B167" s="18"/>
    </row>
    <row r="168" spans="2:2">
      <c r="B168" s="18"/>
    </row>
    <row r="169" spans="2:2">
      <c r="B169" s="18"/>
    </row>
    <row r="170" spans="2:2">
      <c r="B170" s="18"/>
    </row>
    <row r="171" spans="2:2">
      <c r="B171" s="18"/>
    </row>
    <row r="172" spans="2:2">
      <c r="B172" s="18"/>
    </row>
    <row r="173" spans="2:2">
      <c r="B173" s="18"/>
    </row>
    <row r="174" spans="2:2">
      <c r="B174" s="18"/>
    </row>
    <row r="175" spans="2:2">
      <c r="B175" s="18"/>
    </row>
    <row r="176" spans="2:2">
      <c r="B176" s="18"/>
    </row>
    <row r="177" spans="2:2">
      <c r="B177" s="18"/>
    </row>
    <row r="178" spans="2:2">
      <c r="B178" s="18"/>
    </row>
    <row r="179" spans="2:2">
      <c r="B179" s="18"/>
    </row>
    <row r="180" spans="2:2">
      <c r="B180" s="18"/>
    </row>
    <row r="181" spans="2:2">
      <c r="B181" s="18"/>
    </row>
    <row r="182" spans="2:2">
      <c r="B182" s="18"/>
    </row>
    <row r="183" spans="2:2">
      <c r="B183" s="18"/>
    </row>
    <row r="184" spans="2:2">
      <c r="B184" s="18"/>
    </row>
    <row r="185" spans="2:2">
      <c r="B185" s="18"/>
    </row>
    <row r="186" spans="2:2">
      <c r="B186" s="18"/>
    </row>
    <row r="187" spans="2:2">
      <c r="B187" s="18"/>
    </row>
    <row r="188" spans="2:2">
      <c r="B188" s="18"/>
    </row>
    <row r="189" spans="2:2">
      <c r="B189" s="18"/>
    </row>
    <row r="190" spans="2:2">
      <c r="B190" s="18"/>
    </row>
    <row r="191" spans="2:2">
      <c r="B191" s="18"/>
    </row>
    <row r="192" spans="2:2">
      <c r="B192" s="18"/>
    </row>
    <row r="193" spans="2:2">
      <c r="B193" s="18"/>
    </row>
    <row r="194" spans="2:2">
      <c r="B194" s="18"/>
    </row>
    <row r="195" spans="2:2">
      <c r="B195" s="18"/>
    </row>
    <row r="196" spans="2:2">
      <c r="B196" s="18"/>
    </row>
    <row r="197" spans="2:2">
      <c r="B197" s="18"/>
    </row>
    <row r="198" spans="2:2">
      <c r="B198" s="18"/>
    </row>
    <row r="199" spans="2:2">
      <c r="B199" s="18"/>
    </row>
    <row r="200" spans="2:2">
      <c r="B200" s="18"/>
    </row>
    <row r="201" spans="2:2">
      <c r="B201" s="18"/>
    </row>
    <row r="202" spans="2:2">
      <c r="B202" s="18"/>
    </row>
    <row r="203" spans="2:2">
      <c r="B203" s="18"/>
    </row>
    <row r="204" spans="2:2">
      <c r="B204" s="18"/>
    </row>
    <row r="205" spans="2:2">
      <c r="B205" s="18"/>
    </row>
    <row r="206" spans="2:2">
      <c r="B206" s="18"/>
    </row>
    <row r="207" spans="2:2">
      <c r="B207" s="18"/>
    </row>
    <row r="208" spans="2:2">
      <c r="B208" s="18"/>
    </row>
    <row r="209" spans="2:2">
      <c r="B209" s="18"/>
    </row>
    <row r="210" spans="2:2">
      <c r="B210" s="18"/>
    </row>
    <row r="211" spans="2:2">
      <c r="B211" s="18"/>
    </row>
    <row r="212" spans="2:2">
      <c r="B212" s="18"/>
    </row>
    <row r="213" spans="2:2">
      <c r="B213" s="18"/>
    </row>
    <row r="214" spans="2:2">
      <c r="B214" s="18"/>
    </row>
    <row r="215" spans="2:2">
      <c r="B215" s="18"/>
    </row>
    <row r="216" spans="2:2">
      <c r="B216" s="18"/>
    </row>
    <row r="217" spans="2:2">
      <c r="B217" s="18"/>
    </row>
    <row r="218" spans="2:2">
      <c r="B218" s="18"/>
    </row>
    <row r="219" spans="2:2">
      <c r="B219" s="18"/>
    </row>
    <row r="220" spans="2:2">
      <c r="B220" s="18"/>
    </row>
    <row r="221" spans="2:2">
      <c r="B221" s="18"/>
    </row>
    <row r="222" spans="2:2">
      <c r="B222" s="18"/>
    </row>
    <row r="223" spans="2:2">
      <c r="B223" s="18"/>
    </row>
    <row r="224" spans="2:2">
      <c r="B224" s="18"/>
    </row>
    <row r="225" spans="2:2">
      <c r="B225" s="18"/>
    </row>
    <row r="226" spans="2:2">
      <c r="B226" s="18"/>
    </row>
    <row r="227" spans="2:2">
      <c r="B227" s="18"/>
    </row>
    <row r="228" spans="2:2">
      <c r="B228" s="18"/>
    </row>
    <row r="229" spans="2:2">
      <c r="B229" s="18"/>
    </row>
    <row r="230" spans="2:2">
      <c r="B230" s="18"/>
    </row>
    <row r="231" spans="2:2">
      <c r="B231" s="18"/>
    </row>
    <row r="232" spans="2:2">
      <c r="B232" s="18"/>
    </row>
    <row r="233" spans="2:2">
      <c r="B233" s="18"/>
    </row>
    <row r="234" spans="2:2">
      <c r="B234" s="18"/>
    </row>
    <row r="235" spans="2:2">
      <c r="B235" s="18"/>
    </row>
    <row r="236" spans="2:2">
      <c r="B236" s="18"/>
    </row>
    <row r="237" spans="2:2">
      <c r="B237" s="18"/>
    </row>
    <row r="238" spans="2:2">
      <c r="B238" s="18"/>
    </row>
    <row r="239" spans="2:2">
      <c r="B239" s="18"/>
    </row>
    <row r="240" spans="2:2">
      <c r="B240" s="18"/>
    </row>
    <row r="241" spans="2:2">
      <c r="B241" s="18"/>
    </row>
    <row r="242" spans="2:2">
      <c r="B242" s="18"/>
    </row>
    <row r="243" spans="2:2">
      <c r="B243" s="18"/>
    </row>
    <row r="244" spans="2:2">
      <c r="B244" s="18"/>
    </row>
    <row r="245" spans="2:2">
      <c r="B245" s="18"/>
    </row>
    <row r="246" spans="2:2">
      <c r="B246" s="18"/>
    </row>
    <row r="247" spans="2:2">
      <c r="B247" s="18"/>
    </row>
    <row r="248" spans="2:2">
      <c r="B248" s="18"/>
    </row>
    <row r="249" spans="2:2">
      <c r="B249" s="18"/>
    </row>
    <row r="250" spans="2:2">
      <c r="B250" s="18"/>
    </row>
    <row r="251" spans="2:2">
      <c r="B251" s="18"/>
    </row>
    <row r="252" spans="2:2">
      <c r="B252" s="18"/>
    </row>
    <row r="253" spans="2:2">
      <c r="B253" s="18"/>
    </row>
    <row r="254" spans="2:2">
      <c r="B254" s="18"/>
    </row>
    <row r="255" spans="2:2">
      <c r="B255" s="18"/>
    </row>
    <row r="256" spans="2:2">
      <c r="B256" s="18"/>
    </row>
    <row r="257" spans="2:2">
      <c r="B257" s="18"/>
    </row>
    <row r="258" spans="2:2">
      <c r="B258" s="18"/>
    </row>
    <row r="259" spans="2:2">
      <c r="B259" s="18"/>
    </row>
    <row r="260" spans="2:2">
      <c r="B260" s="18"/>
    </row>
    <row r="261" spans="2:2">
      <c r="B261" s="18"/>
    </row>
    <row r="262" spans="2:2">
      <c r="B262" s="18"/>
    </row>
    <row r="263" spans="2:2">
      <c r="B263" s="18"/>
    </row>
    <row r="264" spans="2:2">
      <c r="B264" s="18"/>
    </row>
    <row r="265" spans="2:2">
      <c r="B265" s="18"/>
    </row>
    <row r="266" spans="2:2">
      <c r="B266" s="18"/>
    </row>
    <row r="267" spans="2:2">
      <c r="B267" s="18"/>
    </row>
    <row r="268" spans="2:2">
      <c r="B268" s="18"/>
    </row>
    <row r="269" spans="2:2">
      <c r="B269" s="18"/>
    </row>
    <row r="270" spans="2:2">
      <c r="B270" s="18"/>
    </row>
    <row r="271" spans="2:2">
      <c r="B271" s="18"/>
    </row>
    <row r="272" spans="2:2">
      <c r="B272" s="18"/>
    </row>
    <row r="273" spans="2:2">
      <c r="B273" s="18"/>
    </row>
    <row r="274" spans="2:2">
      <c r="B274" s="18"/>
    </row>
    <row r="275" spans="2:2">
      <c r="B275" s="18"/>
    </row>
    <row r="276" spans="2:2">
      <c r="B276" s="18"/>
    </row>
    <row r="277" spans="2:2">
      <c r="B277" s="18"/>
    </row>
    <row r="278" spans="2:2">
      <c r="B278" s="18"/>
    </row>
    <row r="279" spans="2:2">
      <c r="B279" s="18"/>
    </row>
    <row r="280" spans="2:2">
      <c r="B280" s="18"/>
    </row>
    <row r="281" spans="2:2">
      <c r="B281" s="18"/>
    </row>
    <row r="282" spans="2:2">
      <c r="B282" s="18"/>
    </row>
    <row r="283" spans="2:2">
      <c r="B283" s="18"/>
    </row>
    <row r="284" spans="2:2">
      <c r="B284" s="18"/>
    </row>
    <row r="285" spans="2:2">
      <c r="B285" s="18"/>
    </row>
    <row r="286" spans="2:2">
      <c r="B286" s="18"/>
    </row>
    <row r="287" spans="2:2">
      <c r="B287" s="18"/>
    </row>
    <row r="288" spans="2:2">
      <c r="B288" s="18"/>
    </row>
    <row r="289" spans="2:2">
      <c r="B289" s="18"/>
    </row>
    <row r="290" spans="2:2">
      <c r="B290" s="18"/>
    </row>
    <row r="291" spans="2:2">
      <c r="B291" s="18"/>
    </row>
    <row r="292" spans="2:2">
      <c r="B292" s="18"/>
    </row>
    <row r="293" spans="2:2">
      <c r="B293" s="18"/>
    </row>
    <row r="294" spans="2:2">
      <c r="B294" s="18"/>
    </row>
    <row r="295" spans="2:2">
      <c r="B295" s="18"/>
    </row>
    <row r="296" spans="2:2">
      <c r="B296" s="18"/>
    </row>
    <row r="297" spans="2:2">
      <c r="B297" s="18"/>
    </row>
    <row r="298" spans="2:2">
      <c r="B298" s="18"/>
    </row>
    <row r="299" spans="2:2">
      <c r="B299" s="18"/>
    </row>
    <row r="300" spans="2:2">
      <c r="B300" s="18"/>
    </row>
    <row r="301" spans="2:2">
      <c r="B301" s="18"/>
    </row>
    <row r="302" spans="2:2">
      <c r="B302" s="18"/>
    </row>
    <row r="303" spans="2:2">
      <c r="B303" s="18"/>
    </row>
    <row r="304" spans="2:2">
      <c r="B304" s="18"/>
    </row>
    <row r="305" spans="2:2">
      <c r="B305" s="18"/>
    </row>
    <row r="306" spans="2:2">
      <c r="B306" s="18"/>
    </row>
    <row r="307" spans="2:2">
      <c r="B307" s="18"/>
    </row>
    <row r="308" spans="2:2">
      <c r="B308" s="18"/>
    </row>
    <row r="309" spans="2:2">
      <c r="B309" s="18"/>
    </row>
    <row r="310" spans="2:2">
      <c r="B310" s="18"/>
    </row>
    <row r="311" spans="2:2">
      <c r="B311" s="18"/>
    </row>
    <row r="312" spans="2:2">
      <c r="B312" s="18"/>
    </row>
    <row r="313" spans="2:2">
      <c r="B313" s="18"/>
    </row>
    <row r="314" spans="2:2">
      <c r="B314" s="18"/>
    </row>
    <row r="315" spans="2:2">
      <c r="B315" s="18"/>
    </row>
    <row r="316" spans="2:2">
      <c r="B316" s="18"/>
    </row>
    <row r="317" spans="2:2">
      <c r="B317" s="18"/>
    </row>
    <row r="318" spans="2:2">
      <c r="B318" s="18"/>
    </row>
    <row r="319" spans="2:2">
      <c r="B319" s="18"/>
    </row>
    <row r="320" spans="2:2">
      <c r="B320" s="18"/>
    </row>
    <row r="321" spans="2:2">
      <c r="B321" s="18"/>
    </row>
    <row r="322" spans="2:2">
      <c r="B322" s="18"/>
    </row>
    <row r="323" spans="2:2">
      <c r="B323" s="18"/>
    </row>
    <row r="324" spans="2:2">
      <c r="B324" s="18"/>
    </row>
    <row r="325" spans="2:2">
      <c r="B325" s="18"/>
    </row>
    <row r="326" spans="2:2">
      <c r="B326" s="18"/>
    </row>
    <row r="327" spans="2:2">
      <c r="B327" s="18"/>
    </row>
    <row r="328" spans="2:2">
      <c r="B328" s="18"/>
    </row>
    <row r="329" spans="2:2">
      <c r="B329" s="18"/>
    </row>
    <row r="330" spans="2:2">
      <c r="B330" s="18"/>
    </row>
    <row r="331" spans="2:2">
      <c r="B331" s="18"/>
    </row>
    <row r="332" spans="2:2">
      <c r="B332" s="18"/>
    </row>
    <row r="333" spans="2:2">
      <c r="B333" s="18"/>
    </row>
    <row r="334" spans="2:2">
      <c r="B334" s="18"/>
    </row>
    <row r="335" spans="2:2">
      <c r="B335" s="18"/>
    </row>
    <row r="336" spans="2:2">
      <c r="B336" s="18"/>
    </row>
    <row r="337" spans="2:2">
      <c r="B337" s="18"/>
    </row>
    <row r="338" spans="2:2">
      <c r="B338" s="18"/>
    </row>
    <row r="339" spans="2:2">
      <c r="B339" s="18"/>
    </row>
    <row r="340" spans="2:2">
      <c r="B340" s="18"/>
    </row>
    <row r="341" spans="2:2">
      <c r="B341" s="18"/>
    </row>
    <row r="342" spans="2:2">
      <c r="B342" s="18"/>
    </row>
    <row r="343" spans="2:2">
      <c r="B343" s="18"/>
    </row>
    <row r="344" spans="2:2">
      <c r="B344" s="18"/>
    </row>
    <row r="345" spans="2:2">
      <c r="B345" s="18"/>
    </row>
    <row r="346" spans="2:2">
      <c r="B346" s="18"/>
    </row>
    <row r="347" spans="2:2">
      <c r="B347" s="18"/>
    </row>
    <row r="348" spans="2:2">
      <c r="B348" s="18"/>
    </row>
    <row r="349" spans="2:2">
      <c r="B349" s="18"/>
    </row>
    <row r="350" spans="2:2">
      <c r="B350" s="18"/>
    </row>
    <row r="351" spans="2:2">
      <c r="B351" s="18"/>
    </row>
    <row r="352" spans="2:2">
      <c r="B352" s="18"/>
    </row>
    <row r="353" spans="2:2">
      <c r="B353" s="18"/>
    </row>
    <row r="354" spans="2:2">
      <c r="B354" s="18"/>
    </row>
    <row r="355" spans="2:2">
      <c r="B355" s="18"/>
    </row>
    <row r="356" spans="2:2">
      <c r="B356" s="18"/>
    </row>
    <row r="357" spans="2:2">
      <c r="B357" s="18"/>
    </row>
    <row r="358" spans="2:2">
      <c r="B358" s="18"/>
    </row>
    <row r="359" spans="2:2">
      <c r="B359" s="18"/>
    </row>
    <row r="360" spans="2:2">
      <c r="B360" s="18"/>
    </row>
    <row r="361" spans="2:2">
      <c r="B361" s="18"/>
    </row>
    <row r="362" spans="2:2">
      <c r="B362" s="18"/>
    </row>
    <row r="363" spans="2:2">
      <c r="B363" s="18"/>
    </row>
    <row r="364" spans="2:2">
      <c r="B364" s="18"/>
    </row>
    <row r="365" spans="2:2">
      <c r="B365" s="18"/>
    </row>
    <row r="366" spans="2:2">
      <c r="B366" s="18"/>
    </row>
    <row r="367" spans="2:2">
      <c r="B367" s="18"/>
    </row>
    <row r="368" spans="2:2">
      <c r="B368" s="18"/>
    </row>
    <row r="369" spans="2:2">
      <c r="B369" s="18"/>
    </row>
    <row r="370" spans="2:2">
      <c r="B370" s="18"/>
    </row>
    <row r="371" spans="2:2">
      <c r="B371" s="18"/>
    </row>
    <row r="372" spans="2:2">
      <c r="B372" s="18"/>
    </row>
    <row r="373" spans="2:2">
      <c r="B373" s="18"/>
    </row>
    <row r="374" spans="2:2">
      <c r="B374" s="18"/>
    </row>
    <row r="375" spans="2:2">
      <c r="B375" s="18"/>
    </row>
    <row r="376" spans="2:2">
      <c r="B376" s="18"/>
    </row>
    <row r="377" spans="2:2">
      <c r="B377" s="18"/>
    </row>
    <row r="378" spans="2:2">
      <c r="B378" s="18"/>
    </row>
    <row r="379" spans="2:2">
      <c r="B379" s="18"/>
    </row>
    <row r="380" spans="2:2">
      <c r="B380" s="18"/>
    </row>
    <row r="381" spans="2:2">
      <c r="B381" s="18"/>
    </row>
    <row r="382" spans="2:2">
      <c r="B382" s="18"/>
    </row>
    <row r="383" spans="2:2">
      <c r="B383" s="18"/>
    </row>
    <row r="384" spans="2:2">
      <c r="B384" s="18"/>
    </row>
    <row r="385" spans="2:2">
      <c r="B385" s="18"/>
    </row>
    <row r="386" spans="2:2">
      <c r="B386" s="18"/>
    </row>
    <row r="387" spans="2:2">
      <c r="B387" s="18"/>
    </row>
    <row r="388" spans="2:2">
      <c r="B388" s="18"/>
    </row>
    <row r="389" spans="2:2">
      <c r="B389" s="18"/>
    </row>
    <row r="390" spans="2:2">
      <c r="B390" s="18"/>
    </row>
    <row r="391" spans="2:2">
      <c r="B391" s="18"/>
    </row>
    <row r="392" spans="2:2">
      <c r="B392" s="18"/>
    </row>
    <row r="393" spans="2:2">
      <c r="B393" s="18"/>
    </row>
    <row r="394" spans="2:2">
      <c r="B394" s="18"/>
    </row>
    <row r="395" spans="2:2">
      <c r="B395" s="18"/>
    </row>
    <row r="396" spans="2:2">
      <c r="B396" s="18"/>
    </row>
    <row r="397" spans="2:2">
      <c r="B397" s="18"/>
    </row>
    <row r="398" spans="2:2">
      <c r="B398" s="18"/>
    </row>
    <row r="399" spans="2:2">
      <c r="B399" s="18"/>
    </row>
    <row r="400" spans="2:2">
      <c r="B400" s="18"/>
    </row>
    <row r="401" spans="2:2">
      <c r="B401" s="18"/>
    </row>
    <row r="402" spans="2:2">
      <c r="B402" s="18"/>
    </row>
    <row r="403" spans="2:2">
      <c r="B403" s="18"/>
    </row>
    <row r="404" spans="2:2">
      <c r="B404" s="18"/>
    </row>
    <row r="405" spans="2:2">
      <c r="B405" s="18"/>
    </row>
    <row r="406" spans="2:2">
      <c r="B406" s="18"/>
    </row>
    <row r="407" spans="2:2">
      <c r="B407" s="18"/>
    </row>
    <row r="408" spans="2:2">
      <c r="B408" s="18"/>
    </row>
    <row r="409" spans="2:2">
      <c r="B409" s="18"/>
    </row>
    <row r="410" spans="2:2">
      <c r="B410" s="18"/>
    </row>
    <row r="411" spans="2:2">
      <c r="B411" s="18"/>
    </row>
    <row r="412" spans="2:2">
      <c r="B412" s="18"/>
    </row>
    <row r="413" spans="2:2">
      <c r="B413" s="18"/>
    </row>
    <row r="414" spans="2:2">
      <c r="B414" s="18"/>
    </row>
    <row r="415" spans="2:2">
      <c r="B415" s="18"/>
    </row>
    <row r="416" spans="2:2">
      <c r="B416" s="18"/>
    </row>
    <row r="417" spans="2:2">
      <c r="B417" s="18"/>
    </row>
    <row r="418" spans="2:2">
      <c r="B418" s="18"/>
    </row>
    <row r="419" spans="2:2">
      <c r="B419" s="18"/>
    </row>
    <row r="420" spans="2:2">
      <c r="B420" s="18"/>
    </row>
    <row r="421" spans="2:2">
      <c r="B421" s="18"/>
    </row>
    <row r="422" spans="2:2">
      <c r="B422" s="18"/>
    </row>
    <row r="423" spans="2:2">
      <c r="B423" s="18"/>
    </row>
    <row r="424" spans="2:2">
      <c r="B424" s="18"/>
    </row>
    <row r="425" spans="2:2">
      <c r="B425" s="18"/>
    </row>
    <row r="426" spans="2:2">
      <c r="B426" s="18"/>
    </row>
    <row r="427" spans="2:2">
      <c r="B427" s="18"/>
    </row>
    <row r="428" spans="2:2">
      <c r="B428" s="18"/>
    </row>
    <row r="429" spans="2:2">
      <c r="B429" s="18"/>
    </row>
    <row r="430" spans="2:2">
      <c r="B430" s="18"/>
    </row>
    <row r="431" spans="2:2">
      <c r="B431" s="18"/>
    </row>
    <row r="432" spans="2:2">
      <c r="B432" s="18"/>
    </row>
    <row r="433" spans="2:2">
      <c r="B433" s="18"/>
    </row>
    <row r="434" spans="2:2">
      <c r="B434" s="18"/>
    </row>
    <row r="435" spans="2:2">
      <c r="B435" s="18"/>
    </row>
    <row r="436" spans="2:2">
      <c r="B436" s="18"/>
    </row>
    <row r="437" spans="2:2">
      <c r="B437" s="18"/>
    </row>
    <row r="438" spans="2:2">
      <c r="B438" s="18"/>
    </row>
    <row r="439" spans="2:2">
      <c r="B439" s="18"/>
    </row>
    <row r="440" spans="2:2">
      <c r="B440" s="18"/>
    </row>
    <row r="441" spans="2:2">
      <c r="B441" s="18"/>
    </row>
    <row r="442" spans="2:2">
      <c r="B442" s="18"/>
    </row>
    <row r="443" spans="2:2">
      <c r="B443" s="18"/>
    </row>
    <row r="444" spans="2:2">
      <c r="B444" s="18"/>
    </row>
    <row r="445" spans="2:2">
      <c r="B445" s="18"/>
    </row>
    <row r="446" spans="2:2">
      <c r="B446" s="18"/>
    </row>
    <row r="447" spans="2:2">
      <c r="B447" s="18"/>
    </row>
    <row r="448" spans="2:2">
      <c r="B448" s="18"/>
    </row>
    <row r="449" spans="2:2">
      <c r="B449" s="18"/>
    </row>
    <row r="450" spans="2:2">
      <c r="B450" s="18"/>
    </row>
    <row r="451" spans="2:2">
      <c r="B451" s="18"/>
    </row>
    <row r="452" spans="2:2">
      <c r="B452" s="18"/>
    </row>
    <row r="453" spans="2:2">
      <c r="B453" s="18"/>
    </row>
    <row r="454" spans="2:2">
      <c r="B454" s="18"/>
    </row>
    <row r="455" spans="2:2">
      <c r="B455" s="18"/>
    </row>
    <row r="456" spans="2:2">
      <c r="B456" s="18"/>
    </row>
    <row r="457" spans="2:2">
      <c r="B457" s="18"/>
    </row>
    <row r="458" spans="2:2">
      <c r="B458" s="18"/>
    </row>
    <row r="459" spans="2:2">
      <c r="B459" s="18"/>
    </row>
    <row r="460" spans="2:2">
      <c r="B460" s="18"/>
    </row>
    <row r="461" spans="2:2">
      <c r="B461" s="18"/>
    </row>
    <row r="462" spans="2:2">
      <c r="B462" s="18"/>
    </row>
    <row r="463" spans="2:2">
      <c r="B463" s="18"/>
    </row>
    <row r="464" spans="2:2">
      <c r="B464" s="18"/>
    </row>
    <row r="465" spans="2:2">
      <c r="B465" s="18"/>
    </row>
    <row r="466" spans="2:2">
      <c r="B466" s="18"/>
    </row>
    <row r="467" spans="2:2">
      <c r="B467" s="18"/>
    </row>
    <row r="468" spans="2:2">
      <c r="B468" s="18"/>
    </row>
    <row r="469" spans="2:2">
      <c r="B469" s="18"/>
    </row>
    <row r="470" spans="2:2">
      <c r="B470" s="18"/>
    </row>
    <row r="471" spans="2:2">
      <c r="B471" s="18"/>
    </row>
    <row r="472" spans="2:2">
      <c r="B472" s="18"/>
    </row>
    <row r="473" spans="2:2">
      <c r="B473" s="18"/>
    </row>
    <row r="474" spans="2:2">
      <c r="B474" s="18"/>
    </row>
    <row r="475" spans="2:2">
      <c r="B475" s="18"/>
    </row>
    <row r="476" spans="2:2">
      <c r="B476" s="18"/>
    </row>
    <row r="477" spans="2:2">
      <c r="B477" s="18"/>
    </row>
    <row r="478" spans="2:2">
      <c r="B478" s="18"/>
    </row>
    <row r="479" spans="2:2">
      <c r="B479" s="18"/>
    </row>
    <row r="480" spans="2:2">
      <c r="B480" s="18"/>
    </row>
    <row r="481" spans="2:2">
      <c r="B481" s="18"/>
    </row>
    <row r="482" spans="2:2">
      <c r="B482" s="18"/>
    </row>
    <row r="483" spans="2:2">
      <c r="B483" s="18"/>
    </row>
    <row r="484" spans="2:2">
      <c r="B484" s="18"/>
    </row>
    <row r="485" spans="2:2">
      <c r="B485" s="18"/>
    </row>
    <row r="486" spans="2:2">
      <c r="B486" s="18"/>
    </row>
    <row r="487" spans="2:2">
      <c r="B487" s="18"/>
    </row>
    <row r="488" spans="2:2">
      <c r="B488" s="18"/>
    </row>
    <row r="489" spans="2:2">
      <c r="B489" s="18"/>
    </row>
    <row r="490" spans="2:2">
      <c r="B490" s="18"/>
    </row>
    <row r="491" spans="2:2">
      <c r="B491" s="18"/>
    </row>
    <row r="492" spans="2:2">
      <c r="B492" s="18"/>
    </row>
    <row r="493" spans="2:2">
      <c r="B493" s="18"/>
    </row>
    <row r="494" spans="2:2">
      <c r="B494" s="18"/>
    </row>
    <row r="495" spans="2:2">
      <c r="B495" s="18"/>
    </row>
    <row r="496" spans="2:2">
      <c r="B496" s="18"/>
    </row>
    <row r="497" spans="2:2">
      <c r="B497" s="18"/>
    </row>
    <row r="498" spans="2:2">
      <c r="B498" s="18"/>
    </row>
    <row r="499" spans="2:2">
      <c r="B499" s="18"/>
    </row>
    <row r="500" spans="2:2">
      <c r="B500" s="18"/>
    </row>
    <row r="501" spans="2:2">
      <c r="B501" s="18"/>
    </row>
    <row r="502" spans="2:2">
      <c r="B502" s="18"/>
    </row>
    <row r="503" spans="2:2">
      <c r="B503" s="18"/>
    </row>
    <row r="504" spans="2:2">
      <c r="B504" s="18"/>
    </row>
    <row r="505" spans="2:2">
      <c r="B505" s="18"/>
    </row>
    <row r="506" spans="2:2">
      <c r="B506" s="18"/>
    </row>
    <row r="507" spans="2:2">
      <c r="B507" s="18"/>
    </row>
    <row r="508" spans="2:2">
      <c r="B508" s="18"/>
    </row>
    <row r="509" spans="2:2">
      <c r="B509" s="18"/>
    </row>
    <row r="510" spans="2:2">
      <c r="B510" s="18"/>
    </row>
    <row r="511" spans="2:2">
      <c r="B511" s="18"/>
    </row>
    <row r="512" spans="2:2">
      <c r="B512" s="18"/>
    </row>
    <row r="513" spans="2:2">
      <c r="B513" s="18"/>
    </row>
    <row r="514" spans="2:2">
      <c r="B514" s="18"/>
    </row>
    <row r="515" spans="2:2">
      <c r="B515" s="18"/>
    </row>
    <row r="516" spans="2:2">
      <c r="B516" s="18"/>
    </row>
    <row r="517" spans="2:2">
      <c r="B517" s="18"/>
    </row>
    <row r="518" spans="2:2">
      <c r="B518" s="18"/>
    </row>
    <row r="519" spans="2:2">
      <c r="B519" s="18"/>
    </row>
    <row r="520" spans="2:2">
      <c r="B520" s="18"/>
    </row>
    <row r="521" spans="2:2">
      <c r="B521" s="18"/>
    </row>
    <row r="522" spans="2:2">
      <c r="B522" s="18"/>
    </row>
    <row r="523" spans="2:2">
      <c r="B523" s="18"/>
    </row>
    <row r="524" spans="2:2">
      <c r="B524" s="18"/>
    </row>
    <row r="525" spans="2:2">
      <c r="B525" s="18"/>
    </row>
  </sheetData>
  <mergeCells count="1">
    <mergeCell ref="A33:C33"/>
  </mergeCells>
  <phoneticPr fontId="5" type="noConversion"/>
  <pageMargins left="0.75" right="0.75" top="1" bottom="1" header="0.5" footer="0.5"/>
  <headerFooter alignWithMargins="0"/>
  <ignoredErrors>
    <ignoredError sqref="D29:M29" emptyCellReferenc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80" zoomScaleNormal="80" workbookViewId="0">
      <selection activeCell="B12" sqref="B12"/>
    </sheetView>
  </sheetViews>
  <sheetFormatPr defaultRowHeight="10.5"/>
  <cols>
    <col min="1" max="1" width="48" style="51" customWidth="1"/>
    <col min="2" max="11" width="13.7109375" style="51" customWidth="1"/>
    <col min="12" max="16384" width="9.140625" style="51"/>
  </cols>
  <sheetData>
    <row r="1" spans="1:11" ht="24.75" customHeight="1">
      <c r="A1" s="257"/>
      <c r="B1" s="257" t="s">
        <v>21</v>
      </c>
      <c r="C1" s="257" t="s">
        <v>22</v>
      </c>
      <c r="D1" s="257" t="s">
        <v>23</v>
      </c>
      <c r="E1" s="257" t="s">
        <v>24</v>
      </c>
      <c r="F1" s="257" t="s">
        <v>25</v>
      </c>
      <c r="G1" s="257" t="s">
        <v>26</v>
      </c>
      <c r="H1" s="257" t="s">
        <v>27</v>
      </c>
      <c r="I1" s="257" t="s">
        <v>28</v>
      </c>
      <c r="J1" s="257" t="s">
        <v>29</v>
      </c>
      <c r="K1" s="207" t="s">
        <v>30</v>
      </c>
    </row>
    <row r="2" spans="1:11" ht="24.95" customHeight="1">
      <c r="A2" s="75" t="s">
        <v>66</v>
      </c>
      <c r="B2" s="68">
        <f>ΕΣΟΔΑ_ΚΟΣΤΟΣ_ΦΟΡΕΑ!B4</f>
        <v>0</v>
      </c>
      <c r="C2" s="68">
        <f>ΕΣΟΔΑ_ΚΟΣΤΟΣ_ΦΟΡΕΑ!C4</f>
        <v>0</v>
      </c>
      <c r="D2" s="68">
        <f>ΕΣΟΔΑ_ΚΟΣΤΟΣ_ΦΟΡΕΑ!D4</f>
        <v>0</v>
      </c>
      <c r="E2" s="68">
        <f>ΕΣΟΔΑ_ΚΟΣΤΟΣ_ΦΟΡΕΑ!E4</f>
        <v>0</v>
      </c>
      <c r="F2" s="68">
        <f>ΕΣΟΔΑ_ΚΟΣΤΟΣ_ΦΟΡΕΑ!F4</f>
        <v>0</v>
      </c>
      <c r="G2" s="68">
        <f>ΕΣΟΔΑ_ΚΟΣΤΟΣ_ΦΟΡΕΑ!G4</f>
        <v>0</v>
      </c>
      <c r="H2" s="68">
        <f>ΕΣΟΔΑ_ΚΟΣΤΟΣ_ΦΟΡΕΑ!H4</f>
        <v>0</v>
      </c>
      <c r="I2" s="68">
        <f>ΕΣΟΔΑ_ΚΟΣΤΟΣ_ΦΟΡΕΑ!I4</f>
        <v>0</v>
      </c>
      <c r="J2" s="68">
        <f>ΕΣΟΔΑ_ΚΟΣΤΟΣ_ΦΟΡΕΑ!J4</f>
        <v>0</v>
      </c>
      <c r="K2" s="68">
        <f>ΕΣΟΔΑ_ΚΟΣΤΟΣ_ΦΟΡΕΑ!K4</f>
        <v>0</v>
      </c>
    </row>
    <row r="3" spans="1:11" ht="24.95" customHeight="1">
      <c r="A3" s="57" t="s">
        <v>178</v>
      </c>
      <c r="B3" s="65">
        <f>ΕΣΟΔΑ_ΚΟΣΤΟΣ_ΦΟΡΕΑ!B7</f>
        <v>0</v>
      </c>
      <c r="C3" s="65">
        <f>ΕΣΟΔΑ_ΚΟΣΤΟΣ_ΦΟΡΕΑ!C7</f>
        <v>0</v>
      </c>
      <c r="D3" s="65">
        <f>ΕΣΟΔΑ_ΚΟΣΤΟΣ_ΦΟΡΕΑ!D7</f>
        <v>0</v>
      </c>
      <c r="E3" s="65">
        <f>ΕΣΟΔΑ_ΚΟΣΤΟΣ_ΦΟΡΕΑ!E7</f>
        <v>0</v>
      </c>
      <c r="F3" s="65">
        <f>ΕΣΟΔΑ_ΚΟΣΤΟΣ_ΦΟΡΕΑ!F7</f>
        <v>0</v>
      </c>
      <c r="G3" s="65">
        <f>ΕΣΟΔΑ_ΚΟΣΤΟΣ_ΦΟΡΕΑ!G7</f>
        <v>0</v>
      </c>
      <c r="H3" s="65">
        <f>ΕΣΟΔΑ_ΚΟΣΤΟΣ_ΦΟΡΕΑ!H7</f>
        <v>0</v>
      </c>
      <c r="I3" s="65">
        <f>ΕΣΟΔΑ_ΚΟΣΤΟΣ_ΦΟΡΕΑ!I7</f>
        <v>0</v>
      </c>
      <c r="J3" s="65">
        <f>ΕΣΟΔΑ_ΚΟΣΤΟΣ_ΦΟΡΕΑ!J7</f>
        <v>0</v>
      </c>
      <c r="K3" s="65">
        <f>ΕΣΟΔΑ_ΚΟΣΤΟΣ_ΦΟΡΕΑ!K7</f>
        <v>0</v>
      </c>
    </row>
    <row r="4" spans="1:11" ht="24.95" customHeight="1">
      <c r="A4" s="75" t="s">
        <v>67</v>
      </c>
      <c r="B4" s="68">
        <f>B2-B3</f>
        <v>0</v>
      </c>
      <c r="C4" s="68">
        <f t="shared" ref="C4:K4" si="0">C2-C3</f>
        <v>0</v>
      </c>
      <c r="D4" s="68">
        <f t="shared" si="0"/>
        <v>0</v>
      </c>
      <c r="E4" s="68">
        <f t="shared" si="0"/>
        <v>0</v>
      </c>
      <c r="F4" s="68">
        <f t="shared" si="0"/>
        <v>0</v>
      </c>
      <c r="G4" s="68">
        <f t="shared" si="0"/>
        <v>0</v>
      </c>
      <c r="H4" s="68">
        <f t="shared" si="0"/>
        <v>0</v>
      </c>
      <c r="I4" s="68">
        <f t="shared" si="0"/>
        <v>0</v>
      </c>
      <c r="J4" s="68">
        <f t="shared" si="0"/>
        <v>0</v>
      </c>
      <c r="K4" s="68">
        <f t="shared" si="0"/>
        <v>0</v>
      </c>
    </row>
    <row r="5" spans="1:11" ht="24.95" customHeight="1">
      <c r="A5" s="57" t="s">
        <v>68</v>
      </c>
      <c r="B5" s="76"/>
      <c r="C5" s="76"/>
      <c r="D5" s="76"/>
      <c r="E5" s="76"/>
      <c r="F5" s="76"/>
      <c r="G5" s="76"/>
      <c r="H5" s="76"/>
      <c r="I5" s="76"/>
      <c r="J5" s="76"/>
      <c r="K5" s="76"/>
    </row>
    <row r="6" spans="1:11" ht="24.95" customHeight="1">
      <c r="A6" s="57" t="s">
        <v>167</v>
      </c>
      <c r="B6" s="76"/>
      <c r="C6" s="76"/>
      <c r="D6" s="76"/>
      <c r="E6" s="76"/>
      <c r="F6" s="76"/>
      <c r="G6" s="76"/>
      <c r="H6" s="76"/>
      <c r="I6" s="76"/>
      <c r="J6" s="76"/>
      <c r="K6" s="76"/>
    </row>
    <row r="7" spans="1:11" ht="24.95" customHeight="1">
      <c r="A7" s="57" t="s">
        <v>180</v>
      </c>
      <c r="B7" s="76"/>
      <c r="C7" s="76"/>
      <c r="D7" s="76"/>
      <c r="E7" s="76"/>
      <c r="F7" s="76"/>
      <c r="G7" s="76"/>
      <c r="H7" s="76"/>
      <c r="I7" s="76"/>
      <c r="J7" s="76"/>
      <c r="K7" s="76"/>
    </row>
    <row r="8" spans="1:11" ht="24.95" customHeight="1">
      <c r="A8" s="75" t="s">
        <v>69</v>
      </c>
      <c r="B8" s="68">
        <f>B4-SUM(B5:B7)</f>
        <v>0</v>
      </c>
      <c r="C8" s="68">
        <f t="shared" ref="C8:K8" si="1">C4-SUM(C5:C7)</f>
        <v>0</v>
      </c>
      <c r="D8" s="68">
        <f t="shared" si="1"/>
        <v>0</v>
      </c>
      <c r="E8" s="68">
        <f t="shared" si="1"/>
        <v>0</v>
      </c>
      <c r="F8" s="68">
        <f t="shared" si="1"/>
        <v>0</v>
      </c>
      <c r="G8" s="68">
        <f t="shared" si="1"/>
        <v>0</v>
      </c>
      <c r="H8" s="68">
        <f t="shared" si="1"/>
        <v>0</v>
      </c>
      <c r="I8" s="68">
        <f t="shared" si="1"/>
        <v>0</v>
      </c>
      <c r="J8" s="68">
        <f t="shared" si="1"/>
        <v>0</v>
      </c>
      <c r="K8" s="68">
        <f t="shared" si="1"/>
        <v>0</v>
      </c>
    </row>
    <row r="9" spans="1:11" ht="24.95" customHeight="1">
      <c r="A9" s="57" t="s">
        <v>136</v>
      </c>
      <c r="B9" s="76"/>
      <c r="C9" s="76"/>
      <c r="D9" s="76"/>
      <c r="E9" s="76"/>
      <c r="F9" s="76"/>
      <c r="G9" s="76"/>
      <c r="H9" s="76"/>
      <c r="I9" s="76"/>
      <c r="J9" s="76"/>
      <c r="K9" s="76"/>
    </row>
    <row r="10" spans="1:11" ht="24.95" customHeight="1">
      <c r="A10" s="57" t="s">
        <v>70</v>
      </c>
      <c r="B10" s="76"/>
      <c r="C10" s="76"/>
      <c r="D10" s="76"/>
      <c r="E10" s="76"/>
      <c r="F10" s="76"/>
      <c r="G10" s="76"/>
      <c r="H10" s="76"/>
      <c r="I10" s="76"/>
      <c r="J10" s="76"/>
      <c r="K10" s="76"/>
    </row>
    <row r="11" spans="1:11" ht="33.75" customHeight="1">
      <c r="A11" s="147" t="s">
        <v>165</v>
      </c>
      <c r="B11" s="68">
        <f>B8+B9-B10</f>
        <v>0</v>
      </c>
      <c r="C11" s="68">
        <f t="shared" ref="C11:K11" si="2">C8+C9-C10</f>
        <v>0</v>
      </c>
      <c r="D11" s="68">
        <f t="shared" si="2"/>
        <v>0</v>
      </c>
      <c r="E11" s="68">
        <f t="shared" si="2"/>
        <v>0</v>
      </c>
      <c r="F11" s="68">
        <f t="shared" si="2"/>
        <v>0</v>
      </c>
      <c r="G11" s="68">
        <f t="shared" si="2"/>
        <v>0</v>
      </c>
      <c r="H11" s="68">
        <f t="shared" si="2"/>
        <v>0</v>
      </c>
      <c r="I11" s="68">
        <f t="shared" si="2"/>
        <v>0</v>
      </c>
      <c r="J11" s="68">
        <f t="shared" si="2"/>
        <v>0</v>
      </c>
      <c r="K11" s="68">
        <f t="shared" si="2"/>
        <v>0</v>
      </c>
    </row>
    <row r="12" spans="1:11" ht="24.95" customHeight="1">
      <c r="A12" s="57" t="s">
        <v>100</v>
      </c>
      <c r="B12" s="65">
        <f>'ΥΦΙΣΤΑΜΕΝΕΣ ΔΑΝΕΙΑΚΕΣ ΥΠΟΧΡ'!I13</f>
        <v>0</v>
      </c>
      <c r="C12" s="65">
        <f>'ΥΦΙΣΤΑΜΕΝΕΣ ΔΑΝΕΙΑΚΕΣ ΥΠΟΧΡ'!J13</f>
        <v>0</v>
      </c>
      <c r="D12" s="65">
        <f>'ΥΦΙΣΤΑΜΕΝΕΣ ΔΑΝΕΙΑΚΕΣ ΥΠΟΧΡ'!K13</f>
        <v>0</v>
      </c>
      <c r="E12" s="65">
        <f>'ΥΦΙΣΤΑΜΕΝΕΣ ΔΑΝΕΙΑΚΕΣ ΥΠΟΧΡ'!L13</f>
        <v>0</v>
      </c>
      <c r="F12" s="65">
        <f>'ΥΦΙΣΤΑΜΕΝΕΣ ΔΑΝΕΙΑΚΕΣ ΥΠΟΧΡ'!M13</f>
        <v>0</v>
      </c>
      <c r="G12" s="65">
        <f>'ΥΦΙΣΤΑΜΕΝΕΣ ΔΑΝΕΙΑΚΕΣ ΥΠΟΧΡ'!N13</f>
        <v>0</v>
      </c>
      <c r="H12" s="65">
        <f>'ΥΦΙΣΤΑΜΕΝΕΣ ΔΑΝΕΙΑΚΕΣ ΥΠΟΧΡ'!O13</f>
        <v>0</v>
      </c>
      <c r="I12" s="65">
        <f>'ΥΦΙΣΤΑΜΕΝΕΣ ΔΑΝΕΙΑΚΕΣ ΥΠΟΧΡ'!P13</f>
        <v>0</v>
      </c>
      <c r="J12" s="65">
        <f>'ΥΦΙΣΤΑΜΕΝΕΣ ΔΑΝΕΙΑΚΕΣ ΥΠΟΧΡ'!Q13</f>
        <v>0</v>
      </c>
      <c r="K12" s="65">
        <f>'ΥΦΙΣΤΑΜΕΝΕΣ ΔΑΝΕΙΑΚΕΣ ΥΠΟΧΡ'!R13</f>
        <v>0</v>
      </c>
    </row>
    <row r="13" spans="1:11" ht="24.95" customHeight="1">
      <c r="A13" s="57" t="s">
        <v>71</v>
      </c>
      <c r="B13" s="65">
        <f>'ΜΑΚΡΟΠΡΟΘΕΣΜΟ ΔΑΝΕΙΟ '!B74</f>
        <v>0</v>
      </c>
      <c r="C13" s="65">
        <f>'ΜΑΚΡΟΠΡΟΘΕΣΜΟ ΔΑΝΕΙΟ '!C74</f>
        <v>0</v>
      </c>
      <c r="D13" s="65">
        <f>'ΜΑΚΡΟΠΡΟΘΕΣΜΟ ΔΑΝΕΙΟ '!D74</f>
        <v>0</v>
      </c>
      <c r="E13" s="65">
        <f>'ΜΑΚΡΟΠΡΟΘΕΣΜΟ ΔΑΝΕΙΟ '!E74</f>
        <v>0</v>
      </c>
      <c r="F13" s="65">
        <f>'ΜΑΚΡΟΠΡΟΘΕΣΜΟ ΔΑΝΕΙΟ '!F74</f>
        <v>0</v>
      </c>
      <c r="G13" s="65">
        <f>'ΜΑΚΡΟΠΡΟΘΕΣΜΟ ΔΑΝΕΙΟ '!G74</f>
        <v>0</v>
      </c>
      <c r="H13" s="65">
        <f>'ΜΑΚΡΟΠΡΟΘΕΣΜΟ ΔΑΝΕΙΟ '!H74</f>
        <v>0</v>
      </c>
      <c r="I13" s="65">
        <f>'ΜΑΚΡΟΠΡΟΘΕΣΜΟ ΔΑΝΕΙΟ '!I74</f>
        <v>0</v>
      </c>
      <c r="J13" s="65">
        <f>'ΜΑΚΡΟΠΡΟΘΕΣΜΟ ΔΑΝΕΙΟ '!J74</f>
        <v>0</v>
      </c>
      <c r="K13" s="65">
        <f>'ΜΑΚΡΟΠΡΟΘΕΣΜΟ ΔΑΝΕΙΟ '!K74</f>
        <v>0</v>
      </c>
    </row>
    <row r="14" spans="1:11" ht="24.95" customHeight="1">
      <c r="A14" s="57" t="s">
        <v>144</v>
      </c>
      <c r="B14" s="65">
        <f>'ΚΕΦΑΛΑΙΟ ΚΙΝΗΣΗΣ'!C29</f>
        <v>0</v>
      </c>
      <c r="C14" s="65">
        <f>'ΚΕΦΑΛΑΙΟ ΚΙΝΗΣΗΣ'!D29</f>
        <v>0</v>
      </c>
      <c r="D14" s="65">
        <f>'ΚΕΦΑΛΑΙΟ ΚΙΝΗΣΗΣ'!E29</f>
        <v>0</v>
      </c>
      <c r="E14" s="65">
        <f>'ΚΕΦΑΛΑΙΟ ΚΙΝΗΣΗΣ'!F29</f>
        <v>0</v>
      </c>
      <c r="F14" s="65">
        <f>'ΚΕΦΑΛΑΙΟ ΚΙΝΗΣΗΣ'!G29</f>
        <v>0</v>
      </c>
      <c r="G14" s="65">
        <f>'ΚΕΦΑΛΑΙΟ ΚΙΝΗΣΗΣ'!H29</f>
        <v>0</v>
      </c>
      <c r="H14" s="65">
        <f>'ΚΕΦΑΛΑΙΟ ΚΙΝΗΣΗΣ'!I29</f>
        <v>0</v>
      </c>
      <c r="I14" s="65">
        <f>'ΚΕΦΑΛΑΙΟ ΚΙΝΗΣΗΣ'!J29</f>
        <v>0</v>
      </c>
      <c r="J14" s="65">
        <f>'ΚΕΦΑΛΑΙΟ ΚΙΝΗΣΗΣ'!K29</f>
        <v>0</v>
      </c>
      <c r="K14" s="65">
        <f>'ΚΕΦΑΛΑΙΟ ΚΙΝΗΣΗΣ'!L29</f>
        <v>0</v>
      </c>
    </row>
    <row r="15" spans="1:11" ht="24.95" customHeight="1">
      <c r="A15" s="57" t="s">
        <v>128</v>
      </c>
      <c r="B15" s="65">
        <f>'LEASING ΕΠΕΝΔΥΤΙΚΟΥ ΣΧΕΔΙΟΥ'!D9</f>
        <v>0</v>
      </c>
      <c r="C15" s="65">
        <f>'LEASING ΕΠΕΝΔΥΤΙΚΟΥ ΣΧΕΔΙΟΥ'!E9</f>
        <v>0</v>
      </c>
      <c r="D15" s="65">
        <f>'LEASING ΕΠΕΝΔΥΤΙΚΟΥ ΣΧΕΔΙΟΥ'!F9</f>
        <v>0</v>
      </c>
      <c r="E15" s="65">
        <f>'LEASING ΕΠΕΝΔΥΤΙΚΟΥ ΣΧΕΔΙΟΥ'!G9</f>
        <v>0</v>
      </c>
      <c r="F15" s="65">
        <f>'LEASING ΕΠΕΝΔΥΤΙΚΟΥ ΣΧΕΔΙΟΥ'!H9</f>
        <v>0</v>
      </c>
      <c r="G15" s="65">
        <f>'LEASING ΕΠΕΝΔΥΤΙΚΟΥ ΣΧΕΔΙΟΥ'!I9</f>
        <v>0</v>
      </c>
      <c r="H15" s="65">
        <f>'LEASING ΕΠΕΝΔΥΤΙΚΟΥ ΣΧΕΔΙΟΥ'!J9</f>
        <v>0</v>
      </c>
      <c r="I15" s="65">
        <f>'LEASING ΕΠΕΝΔΥΤΙΚΟΥ ΣΧΕΔΙΟΥ'!K9</f>
        <v>0</v>
      </c>
      <c r="J15" s="65">
        <f>'LEASING ΕΠΕΝΔΥΤΙΚΟΥ ΣΧΕΔΙΟΥ'!L9</f>
        <v>0</v>
      </c>
      <c r="K15" s="65">
        <f>'LEASING ΕΠΕΝΔΥΤΙΚΟΥ ΣΧΕΔΙΟΥ'!M9</f>
        <v>0</v>
      </c>
    </row>
    <row r="16" spans="1:11" ht="24.95" customHeight="1">
      <c r="A16" s="57" t="s">
        <v>129</v>
      </c>
      <c r="B16" s="65">
        <f>SUM('ΥΦΙΣΤΑΜΕΝΕΣ ΔΑΝΕΙΑΚΕΣ ΥΠΟΧΡ'!I47:I49)</f>
        <v>0</v>
      </c>
      <c r="C16" s="65">
        <f>SUM('ΥΦΙΣΤΑΜΕΝΕΣ ΔΑΝΕΙΑΚΕΣ ΥΠΟΧΡ'!J47:J49)</f>
        <v>0</v>
      </c>
      <c r="D16" s="65">
        <f>SUM('ΥΦΙΣΤΑΜΕΝΕΣ ΔΑΝΕΙΑΚΕΣ ΥΠΟΧΡ'!K47:K49)</f>
        <v>0</v>
      </c>
      <c r="E16" s="65">
        <f>SUM('ΥΦΙΣΤΑΜΕΝΕΣ ΔΑΝΕΙΑΚΕΣ ΥΠΟΧΡ'!L47:L49)</f>
        <v>0</v>
      </c>
      <c r="F16" s="65">
        <f>SUM('ΥΦΙΣΤΑΜΕΝΕΣ ΔΑΝΕΙΑΚΕΣ ΥΠΟΧΡ'!M47:M49)</f>
        <v>0</v>
      </c>
      <c r="G16" s="65">
        <f>SUM('ΥΦΙΣΤΑΜΕΝΕΣ ΔΑΝΕΙΑΚΕΣ ΥΠΟΧΡ'!N47:N49)</f>
        <v>0</v>
      </c>
      <c r="H16" s="65">
        <f>SUM('ΥΦΙΣΤΑΜΕΝΕΣ ΔΑΝΕΙΑΚΕΣ ΥΠΟΧΡ'!O47:O49)</f>
        <v>0</v>
      </c>
      <c r="I16" s="65">
        <f>SUM('ΥΦΙΣΤΑΜΕΝΕΣ ΔΑΝΕΙΑΚΕΣ ΥΠΟΧΡ'!P47:P49)</f>
        <v>0</v>
      </c>
      <c r="J16" s="65">
        <f>SUM('ΥΦΙΣΤΑΜΕΝΕΣ ΔΑΝΕΙΑΚΕΣ ΥΠΟΧΡ'!Q47:Q49)</f>
        <v>0</v>
      </c>
      <c r="K16" s="65">
        <f>SUM('ΥΦΙΣΤΑΜΕΝΕΣ ΔΑΝΕΙΑΚΕΣ ΥΠΟΧΡ'!R47:R49)</f>
        <v>0</v>
      </c>
    </row>
    <row r="17" spans="1:11" ht="24.95" customHeight="1">
      <c r="A17" s="57" t="s">
        <v>96</v>
      </c>
      <c r="B17" s="65">
        <f>'LEASING ΕΠΕΝΔΥΤΙΚΟΥ ΣΧΕΔΙΟΥ'!D11</f>
        <v>0</v>
      </c>
      <c r="C17" s="65">
        <f>'LEASING ΕΠΕΝΔΥΤΙΚΟΥ ΣΧΕΔΙΟΥ'!E11</f>
        <v>0</v>
      </c>
      <c r="D17" s="65">
        <f>'LEASING ΕΠΕΝΔΥΤΙΚΟΥ ΣΧΕΔΙΟΥ'!F11</f>
        <v>0</v>
      </c>
      <c r="E17" s="65">
        <f>'LEASING ΕΠΕΝΔΥΤΙΚΟΥ ΣΧΕΔΙΟΥ'!G11</f>
        <v>0</v>
      </c>
      <c r="F17" s="65">
        <f>'LEASING ΕΠΕΝΔΥΤΙΚΟΥ ΣΧΕΔΙΟΥ'!H11</f>
        <v>0</v>
      </c>
      <c r="G17" s="65">
        <f>'LEASING ΕΠΕΝΔΥΤΙΚΟΥ ΣΧΕΔΙΟΥ'!I11</f>
        <v>0</v>
      </c>
      <c r="H17" s="65">
        <f>'LEASING ΕΠΕΝΔΥΤΙΚΟΥ ΣΧΕΔΙΟΥ'!J11</f>
        <v>0</v>
      </c>
      <c r="I17" s="104"/>
      <c r="J17" s="104"/>
      <c r="K17" s="104"/>
    </row>
    <row r="18" spans="1:11" ht="24.95" customHeight="1">
      <c r="A18" s="57" t="s">
        <v>130</v>
      </c>
      <c r="B18" s="65">
        <f>'ΥΦΙΣΤΑΜΕΝΕΣ ΔΑΝΕΙΑΚΕΣ ΥΠΟΧΡ'!I50</f>
        <v>0</v>
      </c>
      <c r="C18" s="65">
        <f>'ΥΦΙΣΤΑΜΕΝΕΣ ΔΑΝΕΙΑΚΕΣ ΥΠΟΧΡ'!J50</f>
        <v>0</v>
      </c>
      <c r="D18" s="65">
        <f>'ΥΦΙΣΤΑΜΕΝΕΣ ΔΑΝΕΙΑΚΕΣ ΥΠΟΧΡ'!K50</f>
        <v>0</v>
      </c>
      <c r="E18" s="65">
        <f>'ΥΦΙΣΤΑΜΕΝΕΣ ΔΑΝΕΙΑΚΕΣ ΥΠΟΧΡ'!L50</f>
        <v>0</v>
      </c>
      <c r="F18" s="65">
        <f>'ΥΦΙΣΤΑΜΕΝΕΣ ΔΑΝΕΙΑΚΕΣ ΥΠΟΧΡ'!M50</f>
        <v>0</v>
      </c>
      <c r="G18" s="65">
        <f>'ΥΦΙΣΤΑΜΕΝΕΣ ΔΑΝΕΙΑΚΕΣ ΥΠΟΧΡ'!N50</f>
        <v>0</v>
      </c>
      <c r="H18" s="65">
        <f>'ΥΦΙΣΤΑΜΕΝΕΣ ΔΑΝΕΙΑΚΕΣ ΥΠΟΧΡ'!O50</f>
        <v>0</v>
      </c>
      <c r="I18" s="65">
        <f>'ΥΦΙΣΤΑΜΕΝΕΣ ΔΑΝΕΙΑΚΕΣ ΥΠΟΧΡ'!P50</f>
        <v>0</v>
      </c>
      <c r="J18" s="65">
        <f>'ΥΦΙΣΤΑΜΕΝΕΣ ΔΑΝΕΙΑΚΕΣ ΥΠΟΧΡ'!Q50</f>
        <v>0</v>
      </c>
      <c r="K18" s="65">
        <f>'ΥΦΙΣΤΑΜΕΝΕΣ ΔΑΝΕΙΑΚΕΣ ΥΠΟΧΡ'!R50</f>
        <v>0</v>
      </c>
    </row>
    <row r="19" spans="1:11" ht="24.95" customHeight="1">
      <c r="A19" s="75" t="s">
        <v>72</v>
      </c>
      <c r="B19" s="68">
        <f>B11-SUM(B12:B16)+SUM(B17:B18)</f>
        <v>0</v>
      </c>
      <c r="C19" s="68">
        <f>C11-SUM(C12:C16)+SUM(C17:C18)</f>
        <v>0</v>
      </c>
      <c r="D19" s="68">
        <f t="shared" ref="D19:K19" si="3">D11-SUM(D12:D16)+SUM(D17:D18)</f>
        <v>0</v>
      </c>
      <c r="E19" s="68">
        <f t="shared" si="3"/>
        <v>0</v>
      </c>
      <c r="F19" s="68">
        <f t="shared" si="3"/>
        <v>0</v>
      </c>
      <c r="G19" s="68">
        <f t="shared" si="3"/>
        <v>0</v>
      </c>
      <c r="H19" s="68">
        <f t="shared" si="3"/>
        <v>0</v>
      </c>
      <c r="I19" s="68">
        <f t="shared" si="3"/>
        <v>0</v>
      </c>
      <c r="J19" s="68">
        <f t="shared" si="3"/>
        <v>0</v>
      </c>
      <c r="K19" s="68">
        <f t="shared" si="3"/>
        <v>0</v>
      </c>
    </row>
    <row r="20" spans="1:11" ht="21.75" customHeight="1">
      <c r="A20" s="57" t="s">
        <v>73</v>
      </c>
      <c r="B20" s="65">
        <f>ΑΠΟΣΒΕΣΕΙΣ!D31</f>
        <v>0</v>
      </c>
      <c r="C20" s="65">
        <f>ΑΠΟΣΒΕΣΕΙΣ!E31</f>
        <v>0</v>
      </c>
      <c r="D20" s="65">
        <f>ΑΠΟΣΒΕΣΕΙΣ!F31</f>
        <v>0</v>
      </c>
      <c r="E20" s="65">
        <f>ΑΠΟΣΒΕΣΕΙΣ!G31</f>
        <v>0</v>
      </c>
      <c r="F20" s="65">
        <f>ΑΠΟΣΒΕΣΕΙΣ!H31</f>
        <v>0</v>
      </c>
      <c r="G20" s="65">
        <f>ΑΠΟΣΒΕΣΕΙΣ!I31</f>
        <v>0</v>
      </c>
      <c r="H20" s="65">
        <f>ΑΠΟΣΒΕΣΕΙΣ!J31</f>
        <v>0</v>
      </c>
      <c r="I20" s="65">
        <f>ΑΠΟΣΒΕΣΕΙΣ!K31</f>
        <v>0</v>
      </c>
      <c r="J20" s="65">
        <f>ΑΠΟΣΒΕΣΕΙΣ!L31</f>
        <v>0</v>
      </c>
      <c r="K20" s="65">
        <f>ΑΠΟΣΒΕΣΕΙΣ!M31</f>
        <v>0</v>
      </c>
    </row>
    <row r="21" spans="1:11" ht="24.95" customHeight="1">
      <c r="A21" s="75" t="s">
        <v>74</v>
      </c>
      <c r="B21" s="68">
        <f>B19-B20</f>
        <v>0</v>
      </c>
      <c r="C21" s="68">
        <f t="shared" ref="C21:K21" si="4">C19-C20</f>
        <v>0</v>
      </c>
      <c r="D21" s="68">
        <f t="shared" si="4"/>
        <v>0</v>
      </c>
      <c r="E21" s="68">
        <f t="shared" si="4"/>
        <v>0</v>
      </c>
      <c r="F21" s="68">
        <f t="shared" si="4"/>
        <v>0</v>
      </c>
      <c r="G21" s="68">
        <f t="shared" si="4"/>
        <v>0</v>
      </c>
      <c r="H21" s="68">
        <f t="shared" si="4"/>
        <v>0</v>
      </c>
      <c r="I21" s="68">
        <f t="shared" si="4"/>
        <v>0</v>
      </c>
      <c r="J21" s="68">
        <f t="shared" si="4"/>
        <v>0</v>
      </c>
      <c r="K21" s="68">
        <f t="shared" si="4"/>
        <v>0</v>
      </c>
    </row>
    <row r="22" spans="1:11" ht="24.95" customHeight="1">
      <c r="A22" s="57" t="s">
        <v>75</v>
      </c>
      <c r="B22" s="65">
        <f>'ΔΙΑΝΟΜΗ ΚΕΡΔΩΝ'!B6</f>
        <v>0</v>
      </c>
      <c r="C22" s="65">
        <f>'ΔΙΑΝΟΜΗ ΚΕΡΔΩΝ'!C6</f>
        <v>0</v>
      </c>
      <c r="D22" s="65">
        <f>'ΔΙΑΝΟΜΗ ΚΕΡΔΩΝ'!D6</f>
        <v>0</v>
      </c>
      <c r="E22" s="65">
        <f>'ΔΙΑΝΟΜΗ ΚΕΡΔΩΝ'!E6</f>
        <v>0</v>
      </c>
      <c r="F22" s="65">
        <f>'ΔΙΑΝΟΜΗ ΚΕΡΔΩΝ'!F6</f>
        <v>0</v>
      </c>
      <c r="G22" s="65">
        <f>'ΔΙΑΝΟΜΗ ΚΕΡΔΩΝ'!G6</f>
        <v>0</v>
      </c>
      <c r="H22" s="65">
        <f>'ΔΙΑΝΟΜΗ ΚΕΡΔΩΝ'!H6</f>
        <v>0</v>
      </c>
      <c r="I22" s="65">
        <f>'ΔΙΑΝΟΜΗ ΚΕΡΔΩΝ'!I6</f>
        <v>0</v>
      </c>
      <c r="J22" s="65">
        <f>'ΔΙΑΝΟΜΗ ΚΕΡΔΩΝ'!J6</f>
        <v>0</v>
      </c>
      <c r="K22" s="65">
        <f>'ΔΙΑΝΟΜΗ ΚΕΡΔΩΝ'!K6</f>
        <v>0</v>
      </c>
    </row>
    <row r="23" spans="1:11" ht="24.95" customHeight="1">
      <c r="A23" s="75" t="s">
        <v>76</v>
      </c>
      <c r="B23" s="68">
        <f>B21-B22</f>
        <v>0</v>
      </c>
      <c r="C23" s="68">
        <f t="shared" ref="C23:K23" si="5">C21-C22</f>
        <v>0</v>
      </c>
      <c r="D23" s="68">
        <f t="shared" si="5"/>
        <v>0</v>
      </c>
      <c r="E23" s="68">
        <f t="shared" si="5"/>
        <v>0</v>
      </c>
      <c r="F23" s="68">
        <f t="shared" si="5"/>
        <v>0</v>
      </c>
      <c r="G23" s="68">
        <f t="shared" si="5"/>
        <v>0</v>
      </c>
      <c r="H23" s="68">
        <f t="shared" si="5"/>
        <v>0</v>
      </c>
      <c r="I23" s="68">
        <f t="shared" si="5"/>
        <v>0</v>
      </c>
      <c r="J23" s="68">
        <f t="shared" si="5"/>
        <v>0</v>
      </c>
      <c r="K23" s="68">
        <f t="shared" si="5"/>
        <v>0</v>
      </c>
    </row>
    <row r="24" spans="1:11" ht="5.25" customHeight="1">
      <c r="B24" s="55"/>
      <c r="C24" s="55"/>
      <c r="D24" s="55"/>
      <c r="E24" s="55"/>
      <c r="F24" s="55"/>
    </row>
  </sheetData>
  <phoneticPr fontId="15" type="noConversion"/>
  <pageMargins left="0.23622047244094491" right="3.937007874015748E-2" top="0.55000000000000004" bottom="0.7" header="0.17" footer="0.51181102362204722"/>
  <pageSetup paperSize="9" scale="96" orientation="portrait" r:id="rId1"/>
  <headerFooter alignWithMargins="0"/>
  <ignoredErrors>
    <ignoredError sqref="B23:K23 C8:K8 B13:K13 B15:K15 B17:H17 I19:K19 C11:K11" emptyCellReference="1"/>
    <ignoredError sqref="B22:K22"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Normal="100" workbookViewId="0">
      <selection activeCell="B19" sqref="B19"/>
    </sheetView>
  </sheetViews>
  <sheetFormatPr defaultColWidth="32.140625" defaultRowHeight="14.25" customHeight="1"/>
  <cols>
    <col min="1" max="1" width="31.28515625" style="154" customWidth="1"/>
    <col min="2" max="11" width="14.140625" style="152" customWidth="1"/>
    <col min="12" max="16384" width="32.140625" style="152"/>
  </cols>
  <sheetData>
    <row r="1" spans="1:11" ht="20.25" customHeight="1">
      <c r="A1" s="3"/>
      <c r="B1" s="257" t="s">
        <v>21</v>
      </c>
      <c r="C1" s="257" t="s">
        <v>22</v>
      </c>
      <c r="D1" s="257" t="s">
        <v>23</v>
      </c>
      <c r="E1" s="257" t="s">
        <v>24</v>
      </c>
      <c r="F1" s="257" t="s">
        <v>25</v>
      </c>
      <c r="G1" s="257" t="s">
        <v>26</v>
      </c>
      <c r="H1" s="257" t="s">
        <v>27</v>
      </c>
      <c r="I1" s="257" t="s">
        <v>28</v>
      </c>
      <c r="J1" s="257" t="s">
        <v>29</v>
      </c>
      <c r="K1" s="207" t="s">
        <v>30</v>
      </c>
    </row>
    <row r="2" spans="1:11" ht="20.25" customHeight="1">
      <c r="A2" s="264" t="s">
        <v>171</v>
      </c>
      <c r="B2" s="65">
        <f>'ΛΜΟΣ ΕΚΜΕΤ ΦΟΡΕΑ '!B21</f>
        <v>0</v>
      </c>
      <c r="C2" s="65">
        <f>'ΛΜΟΣ ΕΚΜΕΤ ΦΟΡΕΑ '!C21</f>
        <v>0</v>
      </c>
      <c r="D2" s="65">
        <f>'ΛΜΟΣ ΕΚΜΕΤ ΦΟΡΕΑ '!D21</f>
        <v>0</v>
      </c>
      <c r="E2" s="65">
        <f>'ΛΜΟΣ ΕΚΜΕΤ ΦΟΡΕΑ '!E21</f>
        <v>0</v>
      </c>
      <c r="F2" s="65">
        <f>'ΛΜΟΣ ΕΚΜΕΤ ΦΟΡΕΑ '!F21</f>
        <v>0</v>
      </c>
      <c r="G2" s="65">
        <f>'ΛΜΟΣ ΕΚΜΕΤ ΦΟΡΕΑ '!G21</f>
        <v>0</v>
      </c>
      <c r="H2" s="65">
        <f>'ΛΜΟΣ ΕΚΜΕΤ ΦΟΡΕΑ '!H21</f>
        <v>0</v>
      </c>
      <c r="I2" s="65">
        <f>'ΛΜΟΣ ΕΚΜΕΤ ΦΟΡΕΑ '!I21</f>
        <v>0</v>
      </c>
      <c r="J2" s="65">
        <f>'ΛΜΟΣ ΕΚΜΕΤ ΦΟΡΕΑ '!J21</f>
        <v>0</v>
      </c>
      <c r="K2" s="65">
        <f>'ΛΜΟΣ ΕΚΜΕΤ ΦΟΡΕΑ '!K21</f>
        <v>0</v>
      </c>
    </row>
    <row r="3" spans="1:11" ht="24" customHeight="1">
      <c r="A3" s="264" t="s">
        <v>172</v>
      </c>
      <c r="B3" s="76"/>
      <c r="C3" s="65">
        <f>B14</f>
        <v>0</v>
      </c>
      <c r="D3" s="65">
        <f t="shared" ref="D3:K3" si="0">C14</f>
        <v>0</v>
      </c>
      <c r="E3" s="65">
        <f t="shared" si="0"/>
        <v>0</v>
      </c>
      <c r="F3" s="65">
        <f t="shared" si="0"/>
        <v>0</v>
      </c>
      <c r="G3" s="65">
        <f t="shared" si="0"/>
        <v>0</v>
      </c>
      <c r="H3" s="65">
        <f t="shared" si="0"/>
        <v>0</v>
      </c>
      <c r="I3" s="65">
        <f t="shared" si="0"/>
        <v>0</v>
      </c>
      <c r="J3" s="65">
        <f t="shared" si="0"/>
        <v>0</v>
      </c>
      <c r="K3" s="65">
        <f t="shared" si="0"/>
        <v>0</v>
      </c>
    </row>
    <row r="4" spans="1:11" ht="20.25" customHeight="1">
      <c r="A4" s="3" t="s">
        <v>173</v>
      </c>
      <c r="B4" s="68">
        <f>SUM(B2:B3)</f>
        <v>0</v>
      </c>
      <c r="C4" s="68">
        <f t="shared" ref="C4:K4" si="1">SUM(C2:C3)</f>
        <v>0</v>
      </c>
      <c r="D4" s="68">
        <f t="shared" si="1"/>
        <v>0</v>
      </c>
      <c r="E4" s="68">
        <f t="shared" si="1"/>
        <v>0</v>
      </c>
      <c r="F4" s="68">
        <f t="shared" si="1"/>
        <v>0</v>
      </c>
      <c r="G4" s="68">
        <f t="shared" si="1"/>
        <v>0</v>
      </c>
      <c r="H4" s="68">
        <f t="shared" si="1"/>
        <v>0</v>
      </c>
      <c r="I4" s="68">
        <f t="shared" si="1"/>
        <v>0</v>
      </c>
      <c r="J4" s="68">
        <f t="shared" si="1"/>
        <v>0</v>
      </c>
      <c r="K4" s="68">
        <f t="shared" si="1"/>
        <v>0</v>
      </c>
    </row>
    <row r="5" spans="1:11" ht="20.25" customHeight="1">
      <c r="A5" s="459" t="s">
        <v>311</v>
      </c>
      <c r="B5" s="153"/>
      <c r="C5" s="153"/>
      <c r="D5" s="153"/>
      <c r="E5" s="153"/>
      <c r="F5" s="153"/>
      <c r="G5" s="153"/>
      <c r="H5" s="153"/>
      <c r="I5" s="153"/>
      <c r="J5" s="153"/>
      <c r="K5" s="153"/>
    </row>
    <row r="6" spans="1:11" ht="20.25" customHeight="1">
      <c r="A6" s="460"/>
      <c r="B6" s="65">
        <f>B5*B2</f>
        <v>0</v>
      </c>
      <c r="C6" s="65">
        <f t="shared" ref="C6:K6" si="2">C5*C2</f>
        <v>0</v>
      </c>
      <c r="D6" s="65">
        <f t="shared" si="2"/>
        <v>0</v>
      </c>
      <c r="E6" s="65">
        <f t="shared" si="2"/>
        <v>0</v>
      </c>
      <c r="F6" s="65">
        <f t="shared" si="2"/>
        <v>0</v>
      </c>
      <c r="G6" s="65">
        <f t="shared" si="2"/>
        <v>0</v>
      </c>
      <c r="H6" s="65">
        <f t="shared" si="2"/>
        <v>0</v>
      </c>
      <c r="I6" s="65">
        <f t="shared" si="2"/>
        <v>0</v>
      </c>
      <c r="J6" s="65">
        <f t="shared" si="2"/>
        <v>0</v>
      </c>
      <c r="K6" s="65">
        <f t="shared" si="2"/>
        <v>0</v>
      </c>
    </row>
    <row r="7" spans="1:11" ht="20.25" customHeight="1">
      <c r="A7" s="3" t="s">
        <v>174</v>
      </c>
      <c r="B7" s="68">
        <f t="shared" ref="B7:K7" si="3">B4-B6</f>
        <v>0</v>
      </c>
      <c r="C7" s="68">
        <f t="shared" si="3"/>
        <v>0</v>
      </c>
      <c r="D7" s="68">
        <f t="shared" si="3"/>
        <v>0</v>
      </c>
      <c r="E7" s="68">
        <f t="shared" si="3"/>
        <v>0</v>
      </c>
      <c r="F7" s="68">
        <f t="shared" si="3"/>
        <v>0</v>
      </c>
      <c r="G7" s="68">
        <f t="shared" si="3"/>
        <v>0</v>
      </c>
      <c r="H7" s="68">
        <f t="shared" si="3"/>
        <v>0</v>
      </c>
      <c r="I7" s="68">
        <f t="shared" si="3"/>
        <v>0</v>
      </c>
      <c r="J7" s="68">
        <f t="shared" si="3"/>
        <v>0</v>
      </c>
      <c r="K7" s="68">
        <f t="shared" si="3"/>
        <v>0</v>
      </c>
    </row>
    <row r="8" spans="1:11" ht="20.25" customHeight="1">
      <c r="A8" s="459" t="s">
        <v>310</v>
      </c>
      <c r="B8" s="153">
        <v>0.05</v>
      </c>
      <c r="C8" s="153">
        <v>0.05</v>
      </c>
      <c r="D8" s="153">
        <v>0.05</v>
      </c>
      <c r="E8" s="153">
        <v>0.05</v>
      </c>
      <c r="F8" s="153">
        <v>0.05</v>
      </c>
      <c r="G8" s="153">
        <v>0.05</v>
      </c>
      <c r="H8" s="153">
        <v>0.05</v>
      </c>
      <c r="I8" s="153">
        <v>0.05</v>
      </c>
      <c r="J8" s="153">
        <v>0.05</v>
      </c>
      <c r="K8" s="153">
        <v>0.05</v>
      </c>
    </row>
    <row r="9" spans="1:11" ht="20.25" customHeight="1">
      <c r="A9" s="460"/>
      <c r="B9" s="65">
        <f>B2*B8</f>
        <v>0</v>
      </c>
      <c r="C9" s="65">
        <f t="shared" ref="C9:K9" si="4">C2*C8</f>
        <v>0</v>
      </c>
      <c r="D9" s="65">
        <f t="shared" si="4"/>
        <v>0</v>
      </c>
      <c r="E9" s="65">
        <f t="shared" si="4"/>
        <v>0</v>
      </c>
      <c r="F9" s="65">
        <f t="shared" si="4"/>
        <v>0</v>
      </c>
      <c r="G9" s="65">
        <f t="shared" si="4"/>
        <v>0</v>
      </c>
      <c r="H9" s="65">
        <f t="shared" si="4"/>
        <v>0</v>
      </c>
      <c r="I9" s="65">
        <f t="shared" si="4"/>
        <v>0</v>
      </c>
      <c r="J9" s="65">
        <f t="shared" si="4"/>
        <v>0</v>
      </c>
      <c r="K9" s="65">
        <f t="shared" si="4"/>
        <v>0</v>
      </c>
    </row>
    <row r="10" spans="1:11" ht="20.25" customHeight="1">
      <c r="A10" s="264" t="s">
        <v>175</v>
      </c>
      <c r="B10" s="161"/>
      <c r="C10" s="161"/>
      <c r="D10" s="161"/>
      <c r="E10" s="161"/>
      <c r="F10" s="161"/>
      <c r="G10" s="161"/>
      <c r="H10" s="161"/>
      <c r="I10" s="161"/>
      <c r="J10" s="161"/>
      <c r="K10" s="161"/>
    </row>
    <row r="11" spans="1:11" ht="20.25" customHeight="1">
      <c r="A11" s="459" t="s">
        <v>309</v>
      </c>
      <c r="B11" s="153">
        <v>0.6</v>
      </c>
      <c r="C11" s="153">
        <v>0.6</v>
      </c>
      <c r="D11" s="153">
        <v>0.6</v>
      </c>
      <c r="E11" s="153">
        <v>0.6</v>
      </c>
      <c r="F11" s="153">
        <v>0.6</v>
      </c>
      <c r="G11" s="153">
        <v>0.6</v>
      </c>
      <c r="H11" s="153">
        <v>0.6</v>
      </c>
      <c r="I11" s="153">
        <v>0.6</v>
      </c>
      <c r="J11" s="153">
        <v>0.6</v>
      </c>
      <c r="K11" s="153">
        <v>0.6</v>
      </c>
    </row>
    <row r="12" spans="1:11" ht="20.25" customHeight="1">
      <c r="A12" s="460"/>
      <c r="B12" s="65">
        <f>B2*B11</f>
        <v>0</v>
      </c>
      <c r="C12" s="65">
        <f t="shared" ref="C12:K12" si="5">C2*C11</f>
        <v>0</v>
      </c>
      <c r="D12" s="65">
        <f t="shared" si="5"/>
        <v>0</v>
      </c>
      <c r="E12" s="65">
        <f t="shared" si="5"/>
        <v>0</v>
      </c>
      <c r="F12" s="65">
        <f t="shared" si="5"/>
        <v>0</v>
      </c>
      <c r="G12" s="65">
        <f t="shared" si="5"/>
        <v>0</v>
      </c>
      <c r="H12" s="65">
        <f t="shared" si="5"/>
        <v>0</v>
      </c>
      <c r="I12" s="65">
        <f t="shared" si="5"/>
        <v>0</v>
      </c>
      <c r="J12" s="65">
        <f t="shared" si="5"/>
        <v>0</v>
      </c>
      <c r="K12" s="65">
        <f t="shared" si="5"/>
        <v>0</v>
      </c>
    </row>
    <row r="13" spans="1:11" ht="20.25" customHeight="1">
      <c r="A13" s="264" t="s">
        <v>176</v>
      </c>
      <c r="B13" s="161"/>
      <c r="C13" s="161"/>
      <c r="D13" s="161"/>
      <c r="E13" s="161"/>
      <c r="F13" s="161"/>
      <c r="G13" s="161"/>
      <c r="H13" s="161"/>
      <c r="I13" s="161"/>
      <c r="J13" s="161"/>
      <c r="K13" s="161"/>
    </row>
    <row r="14" spans="1:11" ht="20.25" customHeight="1">
      <c r="A14" s="3" t="s">
        <v>177</v>
      </c>
      <c r="B14" s="68">
        <f>B7-SUM(B9,B10,B12,B13)</f>
        <v>0</v>
      </c>
      <c r="C14" s="68">
        <f t="shared" ref="C14:K14" si="6">C7-SUM(C9,C10,C12,C13)</f>
        <v>0</v>
      </c>
      <c r="D14" s="68">
        <f t="shared" si="6"/>
        <v>0</v>
      </c>
      <c r="E14" s="68">
        <f t="shared" si="6"/>
        <v>0</v>
      </c>
      <c r="F14" s="68">
        <f t="shared" si="6"/>
        <v>0</v>
      </c>
      <c r="G14" s="68">
        <f t="shared" si="6"/>
        <v>0</v>
      </c>
      <c r="H14" s="68">
        <f t="shared" si="6"/>
        <v>0</v>
      </c>
      <c r="I14" s="68">
        <f t="shared" si="6"/>
        <v>0</v>
      </c>
      <c r="J14" s="68">
        <f t="shared" si="6"/>
        <v>0</v>
      </c>
      <c r="K14" s="68">
        <f t="shared" si="6"/>
        <v>0</v>
      </c>
    </row>
    <row r="15" spans="1:11" ht="20.25" customHeight="1"/>
    <row r="16" spans="1:11" s="156" customFormat="1" ht="20.25" customHeight="1">
      <c r="A16" s="155"/>
      <c r="B16" s="207" t="s">
        <v>306</v>
      </c>
      <c r="C16" s="207" t="s">
        <v>22</v>
      </c>
      <c r="D16" s="207" t="s">
        <v>23</v>
      </c>
      <c r="E16" s="207" t="s">
        <v>24</v>
      </c>
      <c r="F16" s="207" t="s">
        <v>25</v>
      </c>
      <c r="G16" s="207" t="s">
        <v>26</v>
      </c>
      <c r="H16" s="207" t="s">
        <v>27</v>
      </c>
      <c r="I16" s="207" t="s">
        <v>28</v>
      </c>
      <c r="J16" s="207" t="s">
        <v>29</v>
      </c>
      <c r="K16" s="207" t="s">
        <v>30</v>
      </c>
    </row>
    <row r="17" spans="1:11" s="156" customFormat="1" ht="20.25" customHeight="1">
      <c r="A17" s="157" t="s">
        <v>181</v>
      </c>
      <c r="B17" s="158">
        <v>0.22</v>
      </c>
      <c r="C17" s="158">
        <f>B17</f>
        <v>0.22</v>
      </c>
      <c r="D17" s="158">
        <f t="shared" ref="D17:K18" si="7">C17</f>
        <v>0.22</v>
      </c>
      <c r="E17" s="158">
        <f t="shared" si="7"/>
        <v>0.22</v>
      </c>
      <c r="F17" s="158">
        <f t="shared" si="7"/>
        <v>0.22</v>
      </c>
      <c r="G17" s="158">
        <f t="shared" si="7"/>
        <v>0.22</v>
      </c>
      <c r="H17" s="158">
        <f t="shared" si="7"/>
        <v>0.22</v>
      </c>
      <c r="I17" s="158">
        <f t="shared" si="7"/>
        <v>0.22</v>
      </c>
      <c r="J17" s="158">
        <f t="shared" si="7"/>
        <v>0.22</v>
      </c>
      <c r="K17" s="158">
        <f t="shared" si="7"/>
        <v>0.22</v>
      </c>
    </row>
    <row r="18" spans="1:11" s="156" customFormat="1" ht="20.25" customHeight="1">
      <c r="A18" s="157" t="s">
        <v>169</v>
      </c>
      <c r="B18" s="158">
        <v>0.22</v>
      </c>
      <c r="C18" s="158">
        <f>B18</f>
        <v>0.22</v>
      </c>
      <c r="D18" s="158">
        <f t="shared" si="7"/>
        <v>0.22</v>
      </c>
      <c r="E18" s="158">
        <f t="shared" si="7"/>
        <v>0.22</v>
      </c>
      <c r="F18" s="158">
        <f t="shared" si="7"/>
        <v>0.22</v>
      </c>
      <c r="G18" s="158">
        <f t="shared" si="7"/>
        <v>0.22</v>
      </c>
      <c r="H18" s="158">
        <f t="shared" si="7"/>
        <v>0.22</v>
      </c>
      <c r="I18" s="158">
        <f t="shared" si="7"/>
        <v>0.22</v>
      </c>
      <c r="J18" s="158">
        <f t="shared" si="7"/>
        <v>0.22</v>
      </c>
      <c r="K18" s="158">
        <f t="shared" si="7"/>
        <v>0.22</v>
      </c>
    </row>
    <row r="19" spans="1:11" ht="20.25" customHeight="1">
      <c r="A19" s="152"/>
      <c r="B19" s="167"/>
    </row>
    <row r="20" spans="1:11" ht="20.25" customHeight="1">
      <c r="A20" s="159" t="s">
        <v>307</v>
      </c>
      <c r="B20" s="160" t="s">
        <v>170</v>
      </c>
    </row>
    <row r="21" spans="1:11" ht="20.25" customHeight="1">
      <c r="A21" s="159" t="s">
        <v>308</v>
      </c>
      <c r="B21" s="160" t="s">
        <v>170</v>
      </c>
    </row>
  </sheetData>
  <mergeCells count="3">
    <mergeCell ref="A5:A6"/>
    <mergeCell ref="A8:A9"/>
    <mergeCell ref="A11:A12"/>
  </mergeCells>
  <phoneticPr fontId="5" type="noConversion"/>
  <printOptions horizontalCentered="1"/>
  <pageMargins left="0.74803149606299213" right="0.74803149606299213" top="0.98425196850393704" bottom="0.59055118110236227" header="0.51181102362204722" footer="0.51181102362204722"/>
  <pageSetup paperSize="9" orientation="landscape" r:id="rId1"/>
  <headerFooter alignWithMargins="0"/>
  <ignoredErrors>
    <ignoredError sqref="D12:K14 B4:K4 C6:K6 C12:C14 C9:C10 D9:K10 B9:B10 B12:B14 C7:F7" emptyCellReferenc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Normal="100" workbookViewId="0">
      <selection activeCell="A15" sqref="A15"/>
    </sheetView>
  </sheetViews>
  <sheetFormatPr defaultRowHeight="10.5"/>
  <cols>
    <col min="1" max="1" width="46.85546875" style="101" customWidth="1"/>
    <col min="2" max="11" width="12.28515625" style="92" customWidth="1"/>
    <col min="12" max="16384" width="9.140625" style="92"/>
  </cols>
  <sheetData>
    <row r="1" spans="1:11" ht="30.75" customHeight="1">
      <c r="A1" s="3" t="s">
        <v>295</v>
      </c>
      <c r="B1" s="257" t="s">
        <v>21</v>
      </c>
      <c r="C1" s="257" t="s">
        <v>22</v>
      </c>
      <c r="D1" s="257" t="s">
        <v>23</v>
      </c>
      <c r="E1" s="257" t="s">
        <v>24</v>
      </c>
      <c r="F1" s="257" t="s">
        <v>25</v>
      </c>
      <c r="G1" s="257" t="s">
        <v>26</v>
      </c>
      <c r="H1" s="257" t="s">
        <v>27</v>
      </c>
      <c r="I1" s="257" t="s">
        <v>28</v>
      </c>
      <c r="J1" s="257" t="s">
        <v>29</v>
      </c>
      <c r="K1" s="207" t="s">
        <v>30</v>
      </c>
    </row>
    <row r="2" spans="1:11" ht="27" customHeight="1">
      <c r="A2" s="279" t="s">
        <v>155</v>
      </c>
      <c r="B2" s="148">
        <f>'ΥΦΙΣΤΑΜΕΝΕΣ ΔΑΝΕΙΑΚΕΣ ΥΠΟΧΡ'!I14</f>
        <v>0</v>
      </c>
      <c r="C2" s="148">
        <f>'ΥΦΙΣΤΑΜΕΝΕΣ ΔΑΝΕΙΑΚΕΣ ΥΠΟΧΡ'!J14</f>
        <v>0</v>
      </c>
      <c r="D2" s="148">
        <f>'ΥΦΙΣΤΑΜΕΝΕΣ ΔΑΝΕΙΑΚΕΣ ΥΠΟΧΡ'!K14</f>
        <v>0</v>
      </c>
      <c r="E2" s="148">
        <f>'ΥΦΙΣΤΑΜΕΝΕΣ ΔΑΝΕΙΑΚΕΣ ΥΠΟΧΡ'!L14</f>
        <v>0</v>
      </c>
      <c r="F2" s="148">
        <f>'ΥΦΙΣΤΑΜΕΝΕΣ ΔΑΝΕΙΑΚΕΣ ΥΠΟΧΡ'!M14</f>
        <v>0</v>
      </c>
      <c r="G2" s="148">
        <f>'ΥΦΙΣΤΑΜΕΝΕΣ ΔΑΝΕΙΑΚΕΣ ΥΠΟΧΡ'!N14</f>
        <v>0</v>
      </c>
      <c r="H2" s="148">
        <f>'ΥΦΙΣΤΑΜΕΝΕΣ ΔΑΝΕΙΑΚΕΣ ΥΠΟΧΡ'!O14</f>
        <v>0</v>
      </c>
      <c r="I2" s="148">
        <f>'ΥΦΙΣΤΑΜΕΝΕΣ ΔΑΝΕΙΑΚΕΣ ΥΠΟΧΡ'!P14</f>
        <v>0</v>
      </c>
      <c r="J2" s="148">
        <f>'ΥΦΙΣΤΑΜΕΝΕΣ ΔΑΝΕΙΑΚΕΣ ΥΠΟΧΡ'!Q14</f>
        <v>0</v>
      </c>
      <c r="K2" s="148">
        <f>'ΥΦΙΣΤΑΜΕΝΕΣ ΔΑΝΕΙΑΚΕΣ ΥΠΟΧΡ'!R14</f>
        <v>0</v>
      </c>
    </row>
    <row r="3" spans="1:11" ht="27" customHeight="1">
      <c r="A3" s="279" t="s">
        <v>154</v>
      </c>
      <c r="B3" s="148">
        <f>'ΜΑΚΡΟΠΡΟΘΕΣΜΟ ΔΑΝΕΙΟ '!B75</f>
        <v>0</v>
      </c>
      <c r="C3" s="148">
        <f>'ΜΑΚΡΟΠΡΟΘΕΣΜΟ ΔΑΝΕΙΟ '!C75</f>
        <v>0</v>
      </c>
      <c r="D3" s="148">
        <f>'ΜΑΚΡΟΠΡΟΘΕΣΜΟ ΔΑΝΕΙΟ '!D75</f>
        <v>0</v>
      </c>
      <c r="E3" s="148">
        <f>'ΜΑΚΡΟΠΡΟΘΕΣΜΟ ΔΑΝΕΙΟ '!E75</f>
        <v>0</v>
      </c>
      <c r="F3" s="148">
        <f>'ΜΑΚΡΟΠΡΟΘΕΣΜΟ ΔΑΝΕΙΟ '!F75</f>
        <v>0</v>
      </c>
      <c r="G3" s="148">
        <f>'ΜΑΚΡΟΠΡΟΘΕΣΜΟ ΔΑΝΕΙΟ '!G75</f>
        <v>0</v>
      </c>
      <c r="H3" s="148">
        <f>'ΜΑΚΡΟΠΡΟΘΕΣΜΟ ΔΑΝΕΙΟ '!H75</f>
        <v>0</v>
      </c>
      <c r="I3" s="148">
        <f>'ΜΑΚΡΟΠΡΟΘΕΣΜΟ ΔΑΝΕΙΟ '!I75</f>
        <v>0</v>
      </c>
      <c r="J3" s="148">
        <f>'ΜΑΚΡΟΠΡΟΘΕΣΜΟ ΔΑΝΕΙΟ '!J75</f>
        <v>0</v>
      </c>
      <c r="K3" s="148">
        <f>'ΜΑΚΡΟΠΡΟΘΕΣΜΟ ΔΑΝΕΙΟ '!K75</f>
        <v>0</v>
      </c>
    </row>
    <row r="4" spans="1:11" ht="27" customHeight="1">
      <c r="A4" s="279" t="s">
        <v>156</v>
      </c>
      <c r="B4" s="148">
        <f>'ΥΦΙΣΤΑΜΕΝΕΣ ΔΑΝΕΙΑΚΕΣ ΥΠΟΧΡ'!I13</f>
        <v>0</v>
      </c>
      <c r="C4" s="148">
        <f>'ΥΦΙΣΤΑΜΕΝΕΣ ΔΑΝΕΙΑΚΕΣ ΥΠΟΧΡ'!J13</f>
        <v>0</v>
      </c>
      <c r="D4" s="148">
        <f>'ΥΦΙΣΤΑΜΕΝΕΣ ΔΑΝΕΙΑΚΕΣ ΥΠΟΧΡ'!K13</f>
        <v>0</v>
      </c>
      <c r="E4" s="148">
        <f>'ΥΦΙΣΤΑΜΕΝΕΣ ΔΑΝΕΙΑΚΕΣ ΥΠΟΧΡ'!L13</f>
        <v>0</v>
      </c>
      <c r="F4" s="148">
        <f>'ΥΦΙΣΤΑΜΕΝΕΣ ΔΑΝΕΙΑΚΕΣ ΥΠΟΧΡ'!M13</f>
        <v>0</v>
      </c>
      <c r="G4" s="148">
        <f>'ΥΦΙΣΤΑΜΕΝΕΣ ΔΑΝΕΙΑΚΕΣ ΥΠΟΧΡ'!N13</f>
        <v>0</v>
      </c>
      <c r="H4" s="148">
        <f>'ΥΦΙΣΤΑΜΕΝΕΣ ΔΑΝΕΙΑΚΕΣ ΥΠΟΧΡ'!O13</f>
        <v>0</v>
      </c>
      <c r="I4" s="148">
        <f>'ΥΦΙΣΤΑΜΕΝΕΣ ΔΑΝΕΙΑΚΕΣ ΥΠΟΧΡ'!P13</f>
        <v>0</v>
      </c>
      <c r="J4" s="148">
        <f>'ΥΦΙΣΤΑΜΕΝΕΣ ΔΑΝΕΙΑΚΕΣ ΥΠΟΧΡ'!Q13</f>
        <v>0</v>
      </c>
      <c r="K4" s="148">
        <f>'ΥΦΙΣΤΑΜΕΝΕΣ ΔΑΝΕΙΑΚΕΣ ΥΠΟΧΡ'!R13</f>
        <v>0</v>
      </c>
    </row>
    <row r="5" spans="1:11" ht="27" customHeight="1">
      <c r="A5" s="279" t="s">
        <v>95</v>
      </c>
      <c r="B5" s="148">
        <f>'ΜΑΚΡΟΠΡΟΘΕΣΜΟ ΔΑΝΕΙΟ '!B74</f>
        <v>0</v>
      </c>
      <c r="C5" s="148">
        <f>'ΜΑΚΡΟΠΡΟΘΕΣΜΟ ΔΑΝΕΙΟ '!C74</f>
        <v>0</v>
      </c>
      <c r="D5" s="148">
        <f>'ΜΑΚΡΟΠΡΟΘΕΣΜΟ ΔΑΝΕΙΟ '!D74</f>
        <v>0</v>
      </c>
      <c r="E5" s="148">
        <f>'ΜΑΚΡΟΠΡΟΘΕΣΜΟ ΔΑΝΕΙΟ '!E74</f>
        <v>0</v>
      </c>
      <c r="F5" s="148">
        <f>'ΜΑΚΡΟΠΡΟΘΕΣΜΟ ΔΑΝΕΙΟ '!F74</f>
        <v>0</v>
      </c>
      <c r="G5" s="148">
        <f>'ΜΑΚΡΟΠΡΟΘΕΣΜΟ ΔΑΝΕΙΟ '!G74</f>
        <v>0</v>
      </c>
      <c r="H5" s="148">
        <f>'ΜΑΚΡΟΠΡΟΘΕΣΜΟ ΔΑΝΕΙΟ '!H74</f>
        <v>0</v>
      </c>
      <c r="I5" s="148">
        <f>'ΜΑΚΡΟΠΡΟΘΕΣΜΟ ΔΑΝΕΙΟ '!I74</f>
        <v>0</v>
      </c>
      <c r="J5" s="148">
        <f>'ΜΑΚΡΟΠΡΟΘΕΣΜΟ ΔΑΝΕΙΟ '!J74</f>
        <v>0</v>
      </c>
      <c r="K5" s="148">
        <f>'ΜΑΚΡΟΠΡΟΘΕΣΜΟ ΔΑΝΕΙΟ '!K74</f>
        <v>0</v>
      </c>
    </row>
    <row r="6" spans="1:11" ht="27" customHeight="1">
      <c r="A6" s="279" t="s">
        <v>291</v>
      </c>
      <c r="B6" s="148">
        <f>'ΚΕΦΑΛΑΙΟ ΚΙΝΗΣΗΣ'!C29</f>
        <v>0</v>
      </c>
      <c r="C6" s="148">
        <f>'ΚΕΦΑΛΑΙΟ ΚΙΝΗΣΗΣ'!D29</f>
        <v>0</v>
      </c>
      <c r="D6" s="148">
        <f>'ΚΕΦΑΛΑΙΟ ΚΙΝΗΣΗΣ'!E29</f>
        <v>0</v>
      </c>
      <c r="E6" s="148">
        <f>'ΚΕΦΑΛΑΙΟ ΚΙΝΗΣΗΣ'!F29</f>
        <v>0</v>
      </c>
      <c r="F6" s="148">
        <f>'ΚΕΦΑΛΑΙΟ ΚΙΝΗΣΗΣ'!G29</f>
        <v>0</v>
      </c>
      <c r="G6" s="148">
        <f>'ΚΕΦΑΛΑΙΟ ΚΙΝΗΣΗΣ'!H29</f>
        <v>0</v>
      </c>
      <c r="H6" s="148">
        <f>'ΚΕΦΑΛΑΙΟ ΚΙΝΗΣΗΣ'!I29</f>
        <v>0</v>
      </c>
      <c r="I6" s="148">
        <f>'ΚΕΦΑΛΑΙΟ ΚΙΝΗΣΗΣ'!J29</f>
        <v>0</v>
      </c>
      <c r="J6" s="148">
        <f>'ΚΕΦΑΛΑΙΟ ΚΙΝΗΣΗΣ'!K29</f>
        <v>0</v>
      </c>
      <c r="K6" s="148">
        <f>'ΚΕΦΑΛΑΙΟ ΚΙΝΗΣΗΣ'!L29</f>
        <v>0</v>
      </c>
    </row>
    <row r="7" spans="1:11" ht="27" customHeight="1">
      <c r="A7" s="279" t="s">
        <v>157</v>
      </c>
      <c r="B7" s="183">
        <f>'ΤΟΚΟΧΡΕΟΛΥΣΙΑ ΔΑΝΕΙΩΝ'!B7</f>
        <v>0</v>
      </c>
      <c r="C7" s="183">
        <f>'ΤΟΚΟΧΡΕΟΛΥΣΙΑ ΔΑΝΕΙΩΝ'!C7</f>
        <v>0</v>
      </c>
      <c r="D7" s="183">
        <f>'ΤΟΚΟΧΡΕΟΛΥΣΙΑ ΔΑΝΕΙΩΝ'!D7</f>
        <v>0</v>
      </c>
      <c r="E7" s="183">
        <f>'ΤΟΚΟΧΡΕΟΛΥΣΙΑ ΔΑΝΕΙΩΝ'!E7</f>
        <v>0</v>
      </c>
      <c r="F7" s="183">
        <f>'ΤΟΚΟΧΡΕΟΛΥΣΙΑ ΔΑΝΕΙΩΝ'!F7</f>
        <v>0</v>
      </c>
      <c r="G7" s="183">
        <f>'ΤΟΚΟΧΡΕΟΛΥΣΙΑ ΔΑΝΕΙΩΝ'!G7</f>
        <v>0</v>
      </c>
      <c r="H7" s="183">
        <f>'ΤΟΚΟΧΡΕΟΛΥΣΙΑ ΔΑΝΕΙΩΝ'!H7</f>
        <v>0</v>
      </c>
      <c r="I7" s="183">
        <f>'ΤΟΚΟΧΡΕΟΛΥΣΙΑ ΔΑΝΕΙΩΝ'!I7</f>
        <v>0</v>
      </c>
      <c r="J7" s="183">
        <f>'ΤΟΚΟΧΡΕΟΛΥΣΙΑ ΔΑΝΕΙΩΝ'!J7</f>
        <v>0</v>
      </c>
      <c r="K7" s="183">
        <f>'ΤΟΚΟΧΡΕΟΛΥΣΙΑ ΔΑΝΕΙΩΝ'!K7</f>
        <v>0</v>
      </c>
    </row>
    <row r="8" spans="1:11" ht="27" customHeight="1">
      <c r="A8" s="279" t="s">
        <v>159</v>
      </c>
      <c r="B8" s="148">
        <f>SUM('ΥΦΙΣΤΑΜΕΝΕΣ ΔΑΝΕΙΑΚΕΣ ΥΠΟΧΡ'!I47:I49)</f>
        <v>0</v>
      </c>
      <c r="C8" s="148">
        <f>SUM('ΥΦΙΣΤΑΜΕΝΕΣ ΔΑΝΕΙΑΚΕΣ ΥΠΟΧΡ'!J47:J49)</f>
        <v>0</v>
      </c>
      <c r="D8" s="148">
        <f>SUM('ΥΦΙΣΤΑΜΕΝΕΣ ΔΑΝΕΙΑΚΕΣ ΥΠΟΧΡ'!K47:K49)</f>
        <v>0</v>
      </c>
      <c r="E8" s="148">
        <f>SUM('ΥΦΙΣΤΑΜΕΝΕΣ ΔΑΝΕΙΑΚΕΣ ΥΠΟΧΡ'!L47:L49)</f>
        <v>0</v>
      </c>
      <c r="F8" s="148">
        <f>SUM('ΥΦΙΣΤΑΜΕΝΕΣ ΔΑΝΕΙΑΚΕΣ ΥΠΟΧΡ'!M47:M49)</f>
        <v>0</v>
      </c>
      <c r="G8" s="148">
        <f>SUM('ΥΦΙΣΤΑΜΕΝΕΣ ΔΑΝΕΙΑΚΕΣ ΥΠΟΧΡ'!N47:N49)</f>
        <v>0</v>
      </c>
      <c r="H8" s="148">
        <f>SUM('ΥΦΙΣΤΑΜΕΝΕΣ ΔΑΝΕΙΑΚΕΣ ΥΠΟΧΡ'!O47:O49)</f>
        <v>0</v>
      </c>
      <c r="I8" s="148">
        <f>SUM('ΥΦΙΣΤΑΜΕΝΕΣ ΔΑΝΕΙΑΚΕΣ ΥΠΟΧΡ'!P47:P49)</f>
        <v>0</v>
      </c>
      <c r="J8" s="148">
        <f>SUM('ΥΦΙΣΤΑΜΕΝΕΣ ΔΑΝΕΙΑΚΕΣ ΥΠΟΧΡ'!Q47:Q49)</f>
        <v>0</v>
      </c>
      <c r="K8" s="148">
        <f>SUM('ΥΦΙΣΤΑΜΕΝΕΣ ΔΑΝΕΙΑΚΕΣ ΥΠΟΧΡ'!R47:R49)</f>
        <v>0</v>
      </c>
    </row>
    <row r="9" spans="1:11" ht="27" customHeight="1">
      <c r="A9" s="279" t="s">
        <v>158</v>
      </c>
      <c r="B9" s="148">
        <f>'LEASING ΕΠΕΝΔΥΤΙΚΟΥ ΣΧΕΔΙΟΥ'!D9</f>
        <v>0</v>
      </c>
      <c r="C9" s="148">
        <f>'LEASING ΕΠΕΝΔΥΤΙΚΟΥ ΣΧΕΔΙΟΥ'!E9</f>
        <v>0</v>
      </c>
      <c r="D9" s="148">
        <f>'LEASING ΕΠΕΝΔΥΤΙΚΟΥ ΣΧΕΔΙΟΥ'!F9</f>
        <v>0</v>
      </c>
      <c r="E9" s="148">
        <f>'LEASING ΕΠΕΝΔΥΤΙΚΟΥ ΣΧΕΔΙΟΥ'!G9</f>
        <v>0</v>
      </c>
      <c r="F9" s="148">
        <f>'LEASING ΕΠΕΝΔΥΤΙΚΟΥ ΣΧΕΔΙΟΥ'!H9</f>
        <v>0</v>
      </c>
      <c r="G9" s="148">
        <f>'LEASING ΕΠΕΝΔΥΤΙΚΟΥ ΣΧΕΔΙΟΥ'!I9</f>
        <v>0</v>
      </c>
      <c r="H9" s="148">
        <f>'LEASING ΕΠΕΝΔΥΤΙΚΟΥ ΣΧΕΔΙΟΥ'!J9</f>
        <v>0</v>
      </c>
      <c r="I9" s="148">
        <f>'LEASING ΕΠΕΝΔΥΤΙΚΟΥ ΣΧΕΔΙΟΥ'!K9</f>
        <v>0</v>
      </c>
      <c r="J9" s="148">
        <f>'LEASING ΕΠΕΝΔΥΤΙΚΟΥ ΣΧΕΔΙΟΥ'!L9</f>
        <v>0</v>
      </c>
      <c r="K9" s="148">
        <f>'LEASING ΕΠΕΝΔΥΤΙΚΟΥ ΣΧΕΔΙΟΥ'!M9</f>
        <v>0</v>
      </c>
    </row>
    <row r="10" spans="1:11" ht="27" customHeight="1">
      <c r="A10" s="75" t="s">
        <v>292</v>
      </c>
      <c r="B10" s="280">
        <f>SUM(B2:B9)</f>
        <v>0</v>
      </c>
      <c r="C10" s="280">
        <f t="shared" ref="C10:K10" si="0">SUM(C2:C9)</f>
        <v>0</v>
      </c>
      <c r="D10" s="280">
        <f t="shared" si="0"/>
        <v>0</v>
      </c>
      <c r="E10" s="280">
        <f t="shared" si="0"/>
        <v>0</v>
      </c>
      <c r="F10" s="280">
        <f t="shared" si="0"/>
        <v>0</v>
      </c>
      <c r="G10" s="280">
        <f t="shared" si="0"/>
        <v>0</v>
      </c>
      <c r="H10" s="280">
        <f t="shared" si="0"/>
        <v>0</v>
      </c>
      <c r="I10" s="280">
        <f t="shared" si="0"/>
        <v>0</v>
      </c>
      <c r="J10" s="280">
        <f t="shared" si="0"/>
        <v>0</v>
      </c>
      <c r="K10" s="280">
        <f t="shared" si="0"/>
        <v>0</v>
      </c>
    </row>
    <row r="11" spans="1:11" ht="27" customHeight="1">
      <c r="A11" s="147" t="s">
        <v>165</v>
      </c>
      <c r="B11" s="280">
        <f>'ΛΜΟΣ ΕΚΜΕΤ ΦΟΡΕΑ '!B11</f>
        <v>0</v>
      </c>
      <c r="C11" s="280">
        <f>'ΛΜΟΣ ΕΚΜΕΤ ΦΟΡΕΑ '!C11</f>
        <v>0</v>
      </c>
      <c r="D11" s="280">
        <f>'ΛΜΟΣ ΕΚΜΕΤ ΦΟΡΕΑ '!D11</f>
        <v>0</v>
      </c>
      <c r="E11" s="280">
        <f>'ΛΜΟΣ ΕΚΜΕΤ ΦΟΡΕΑ '!E11</f>
        <v>0</v>
      </c>
      <c r="F11" s="280">
        <f>'ΛΜΟΣ ΕΚΜΕΤ ΦΟΡΕΑ '!F11</f>
        <v>0</v>
      </c>
      <c r="G11" s="280">
        <f>'ΛΜΟΣ ΕΚΜΕΤ ΦΟΡΕΑ '!G11</f>
        <v>0</v>
      </c>
      <c r="H11" s="280">
        <f>'ΛΜΟΣ ΕΚΜΕΤ ΦΟΡΕΑ '!H11</f>
        <v>0</v>
      </c>
      <c r="I11" s="280">
        <f>'ΛΜΟΣ ΕΚΜΕΤ ΦΟΡΕΑ '!I11</f>
        <v>0</v>
      </c>
      <c r="J11" s="280">
        <f>'ΛΜΟΣ ΕΚΜΕΤ ΦΟΡΕΑ '!J11</f>
        <v>0</v>
      </c>
      <c r="K11" s="280">
        <f>'ΛΜΟΣ ΕΚΜΕΤ ΦΟΡΕΑ '!K11</f>
        <v>0</v>
      </c>
    </row>
    <row r="12" spans="1:11" ht="27" customHeight="1">
      <c r="A12" s="278" t="s">
        <v>293</v>
      </c>
      <c r="B12" s="281" t="e">
        <f>B10/B11</f>
        <v>#DIV/0!</v>
      </c>
      <c r="C12" s="281" t="e">
        <f t="shared" ref="C12:K12" si="1">C10/C11</f>
        <v>#DIV/0!</v>
      </c>
      <c r="D12" s="281" t="e">
        <f t="shared" si="1"/>
        <v>#DIV/0!</v>
      </c>
      <c r="E12" s="281" t="e">
        <f t="shared" si="1"/>
        <v>#DIV/0!</v>
      </c>
      <c r="F12" s="281" t="e">
        <f t="shared" si="1"/>
        <v>#DIV/0!</v>
      </c>
      <c r="G12" s="281" t="e">
        <f t="shared" si="1"/>
        <v>#DIV/0!</v>
      </c>
      <c r="H12" s="281" t="e">
        <f t="shared" si="1"/>
        <v>#DIV/0!</v>
      </c>
      <c r="I12" s="281" t="e">
        <f t="shared" si="1"/>
        <v>#DIV/0!</v>
      </c>
      <c r="J12" s="281" t="e">
        <f t="shared" si="1"/>
        <v>#DIV/0!</v>
      </c>
      <c r="K12" s="281" t="e">
        <f t="shared" si="1"/>
        <v>#DIV/0!</v>
      </c>
    </row>
    <row r="13" spans="1:11" ht="27" customHeight="1">
      <c r="A13" s="278" t="s">
        <v>294</v>
      </c>
      <c r="B13" s="282" t="e">
        <f>AVERAGE(B12:K12)</f>
        <v>#DIV/0!</v>
      </c>
      <c r="C13" s="283"/>
      <c r="D13" s="283"/>
      <c r="E13" s="283"/>
      <c r="F13" s="283"/>
      <c r="G13" s="283"/>
      <c r="H13" s="283"/>
      <c r="I13" s="283"/>
      <c r="J13" s="283"/>
      <c r="K13" s="283"/>
    </row>
    <row r="14" spans="1:11" ht="26.25" customHeight="1">
      <c r="A14" s="461" t="s">
        <v>370</v>
      </c>
      <c r="B14" s="462"/>
      <c r="C14" s="462"/>
      <c r="D14" s="462"/>
      <c r="E14" s="462"/>
      <c r="F14" s="462"/>
      <c r="G14" s="462"/>
      <c r="H14" s="462"/>
      <c r="I14" s="462"/>
      <c r="J14" s="462"/>
      <c r="K14" s="463"/>
    </row>
  </sheetData>
  <mergeCells count="1">
    <mergeCell ref="A14:K14"/>
  </mergeCells>
  <phoneticPr fontId="5"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3">
    <pageSetUpPr fitToPage="1"/>
  </sheetPr>
  <dimension ref="A1:M26"/>
  <sheetViews>
    <sheetView showGridLines="0" workbookViewId="0">
      <selection activeCell="A27" sqref="A27"/>
    </sheetView>
  </sheetViews>
  <sheetFormatPr defaultRowHeight="10.5"/>
  <cols>
    <col min="1" max="1" width="39.7109375" style="77" customWidth="1"/>
    <col min="2" max="2" width="14.5703125" style="77" customWidth="1"/>
    <col min="3" max="12" width="11" style="77" customWidth="1"/>
    <col min="13" max="16384" width="9.140625" style="77"/>
  </cols>
  <sheetData>
    <row r="1" spans="1:12" ht="23.25" customHeight="1">
      <c r="A1" s="79"/>
      <c r="B1" s="257" t="s">
        <v>86</v>
      </c>
      <c r="C1" s="257" t="s">
        <v>21</v>
      </c>
      <c r="D1" s="257" t="s">
        <v>22</v>
      </c>
      <c r="E1" s="257" t="s">
        <v>23</v>
      </c>
      <c r="F1" s="257" t="s">
        <v>24</v>
      </c>
      <c r="G1" s="257" t="s">
        <v>25</v>
      </c>
      <c r="H1" s="257" t="s">
        <v>26</v>
      </c>
      <c r="I1" s="257" t="s">
        <v>27</v>
      </c>
      <c r="J1" s="257" t="s">
        <v>28</v>
      </c>
      <c r="K1" s="257" t="s">
        <v>29</v>
      </c>
      <c r="L1" s="207" t="s">
        <v>30</v>
      </c>
    </row>
    <row r="2" spans="1:12" s="80" customFormat="1" ht="16.5" customHeight="1">
      <c r="A2" s="89" t="s">
        <v>77</v>
      </c>
      <c r="B2" s="85"/>
      <c r="C2" s="85"/>
      <c r="D2" s="85"/>
      <c r="E2" s="85"/>
      <c r="F2" s="85"/>
      <c r="G2" s="85"/>
      <c r="H2" s="85"/>
      <c r="I2" s="85"/>
      <c r="J2" s="85"/>
      <c r="K2" s="85"/>
      <c r="L2" s="85"/>
    </row>
    <row r="3" spans="1:12" s="82" customFormat="1" ht="18" customHeight="1">
      <c r="A3" s="162" t="s">
        <v>78</v>
      </c>
      <c r="B3" s="81"/>
      <c r="C3" s="81"/>
      <c r="D3" s="81"/>
      <c r="E3" s="81"/>
      <c r="F3" s="81"/>
      <c r="G3" s="81"/>
      <c r="H3" s="81"/>
      <c r="I3" s="81"/>
      <c r="J3" s="81"/>
      <c r="K3" s="81"/>
      <c r="L3" s="81"/>
    </row>
    <row r="4" spans="1:12" s="82" customFormat="1" ht="30" customHeight="1">
      <c r="A4" s="57" t="s">
        <v>165</v>
      </c>
      <c r="B4" s="87"/>
      <c r="C4" s="87">
        <f>'ΛΜΟΣ ΕΚΜΕΤ ΦΟΡΕΑ '!B11</f>
        <v>0</v>
      </c>
      <c r="D4" s="87">
        <f>'ΛΜΟΣ ΕΚΜΕΤ ΦΟΡΕΑ '!C11</f>
        <v>0</v>
      </c>
      <c r="E4" s="87">
        <f>'ΛΜΟΣ ΕΚΜΕΤ ΦΟΡΕΑ '!D11</f>
        <v>0</v>
      </c>
      <c r="F4" s="87">
        <f>'ΛΜΟΣ ΕΚΜΕΤ ΦΟΡΕΑ '!E11</f>
        <v>0</v>
      </c>
      <c r="G4" s="87">
        <f>'ΛΜΟΣ ΕΚΜΕΤ ΦΟΡΕΑ '!F11</f>
        <v>0</v>
      </c>
      <c r="H4" s="87">
        <f>'ΛΜΟΣ ΕΚΜΕΤ ΦΟΡΕΑ '!G11</f>
        <v>0</v>
      </c>
      <c r="I4" s="87">
        <f>'ΛΜΟΣ ΕΚΜΕΤ ΦΟΡΕΑ '!H11</f>
        <v>0</v>
      </c>
      <c r="J4" s="87">
        <f>'ΛΜΟΣ ΕΚΜΕΤ ΦΟΡΕΑ '!I11</f>
        <v>0</v>
      </c>
      <c r="K4" s="87">
        <f>'ΛΜΟΣ ΕΚΜΕΤ ΦΟΡΕΑ '!J11</f>
        <v>0</v>
      </c>
      <c r="L4" s="87">
        <f>'ΛΜΟΣ ΕΚΜΕΤ ΦΟΡΕΑ '!K11</f>
        <v>0</v>
      </c>
    </row>
    <row r="5" spans="1:12" ht="18" customHeight="1">
      <c r="A5" s="163" t="s">
        <v>87</v>
      </c>
      <c r="B5" s="88">
        <f>B4</f>
        <v>0</v>
      </c>
      <c r="C5" s="88">
        <f t="shared" ref="C5:L5" si="0">C4</f>
        <v>0</v>
      </c>
      <c r="D5" s="88">
        <f t="shared" si="0"/>
        <v>0</v>
      </c>
      <c r="E5" s="88">
        <f t="shared" si="0"/>
        <v>0</v>
      </c>
      <c r="F5" s="88">
        <f t="shared" si="0"/>
        <v>0</v>
      </c>
      <c r="G5" s="88">
        <f t="shared" si="0"/>
        <v>0</v>
      </c>
      <c r="H5" s="88">
        <f t="shared" si="0"/>
        <v>0</v>
      </c>
      <c r="I5" s="88">
        <f t="shared" si="0"/>
        <v>0</v>
      </c>
      <c r="J5" s="88">
        <f t="shared" si="0"/>
        <v>0</v>
      </c>
      <c r="K5" s="88">
        <f t="shared" si="0"/>
        <v>0</v>
      </c>
      <c r="L5" s="88">
        <f t="shared" si="0"/>
        <v>0</v>
      </c>
    </row>
    <row r="6" spans="1:12" s="82" customFormat="1" ht="18" customHeight="1">
      <c r="A6" s="75" t="s">
        <v>79</v>
      </c>
      <c r="B6" s="83"/>
      <c r="C6" s="83"/>
      <c r="D6" s="83"/>
      <c r="E6" s="83"/>
      <c r="F6" s="83"/>
      <c r="G6" s="83"/>
      <c r="H6" s="83"/>
      <c r="I6" s="83"/>
      <c r="J6" s="83"/>
      <c r="K6" s="83"/>
      <c r="L6" s="83"/>
    </row>
    <row r="7" spans="1:12" ht="18" customHeight="1">
      <c r="A7" s="164" t="s">
        <v>80</v>
      </c>
      <c r="B7" s="87">
        <f>ΚΟΣΤΟΣ!C33</f>
        <v>0</v>
      </c>
      <c r="C7" s="103"/>
      <c r="D7" s="103"/>
      <c r="E7" s="103"/>
      <c r="F7" s="103"/>
      <c r="G7" s="103"/>
      <c r="H7" s="103"/>
      <c r="I7" s="103"/>
      <c r="J7" s="103"/>
      <c r="K7" s="103"/>
      <c r="L7" s="103"/>
    </row>
    <row r="8" spans="1:12" ht="18" customHeight="1">
      <c r="A8" s="165" t="s">
        <v>160</v>
      </c>
      <c r="B8" s="83"/>
      <c r="C8" s="87">
        <f>'ΚΕΦΑΛΑΙΟ ΚΙΝΗΣΗΣ'!C17</f>
        <v>0</v>
      </c>
      <c r="D8" s="87">
        <f>'ΚΕΦΑΛΑΙΟ ΚΙΝΗΣΗΣ'!D17-'ΚΕΦΑΛΑΙΟ ΚΙΝΗΣΗΣ'!C17</f>
        <v>0</v>
      </c>
      <c r="E8" s="87">
        <f>'ΚΕΦΑΛΑΙΟ ΚΙΝΗΣΗΣ'!E17-'ΚΕΦΑΛΑΙΟ ΚΙΝΗΣΗΣ'!D17</f>
        <v>0</v>
      </c>
      <c r="F8" s="87">
        <f>'ΚΕΦΑΛΑΙΟ ΚΙΝΗΣΗΣ'!F17-'ΚΕΦΑΛΑΙΟ ΚΙΝΗΣΗΣ'!E17</f>
        <v>0</v>
      </c>
      <c r="G8" s="87">
        <f>'ΚΕΦΑΛΑΙΟ ΚΙΝΗΣΗΣ'!G17-'ΚΕΦΑΛΑΙΟ ΚΙΝΗΣΗΣ'!F17</f>
        <v>0</v>
      </c>
      <c r="H8" s="87">
        <f>'ΚΕΦΑΛΑΙΟ ΚΙΝΗΣΗΣ'!H17-'ΚΕΦΑΛΑΙΟ ΚΙΝΗΣΗΣ'!G17</f>
        <v>0</v>
      </c>
      <c r="I8" s="87">
        <f>'ΚΕΦΑΛΑΙΟ ΚΙΝΗΣΗΣ'!I17-'ΚΕΦΑΛΑΙΟ ΚΙΝΗΣΗΣ'!H17</f>
        <v>0</v>
      </c>
      <c r="J8" s="87">
        <f>'ΚΕΦΑΛΑΙΟ ΚΙΝΗΣΗΣ'!J17-'ΚΕΦΑΛΑΙΟ ΚΙΝΗΣΗΣ'!I17</f>
        <v>0</v>
      </c>
      <c r="K8" s="87">
        <f>'ΚΕΦΑΛΑΙΟ ΚΙΝΗΣΗΣ'!K17-'ΚΕΦΑΛΑΙΟ ΚΙΝΗΣΗΣ'!J17</f>
        <v>0</v>
      </c>
      <c r="L8" s="87">
        <f>'ΚΕΦΑΛΑΙΟ ΚΙΝΗΣΗΣ'!L17-'ΚΕΦΑΛΑΙΟ ΚΙΝΗΣΗΣ'!K17</f>
        <v>0</v>
      </c>
    </row>
    <row r="9" spans="1:12" ht="18" customHeight="1">
      <c r="A9" s="163" t="s">
        <v>89</v>
      </c>
      <c r="B9" s="88">
        <f>SUM(B7:B8)</f>
        <v>0</v>
      </c>
      <c r="C9" s="88">
        <f t="shared" ref="C9:L9" si="1">SUM(C7:C8)</f>
        <v>0</v>
      </c>
      <c r="D9" s="88">
        <f t="shared" si="1"/>
        <v>0</v>
      </c>
      <c r="E9" s="88">
        <f t="shared" si="1"/>
        <v>0</v>
      </c>
      <c r="F9" s="88">
        <f t="shared" si="1"/>
        <v>0</v>
      </c>
      <c r="G9" s="88">
        <f t="shared" si="1"/>
        <v>0</v>
      </c>
      <c r="H9" s="88">
        <f t="shared" si="1"/>
        <v>0</v>
      </c>
      <c r="I9" s="88">
        <f t="shared" si="1"/>
        <v>0</v>
      </c>
      <c r="J9" s="88">
        <f t="shared" si="1"/>
        <v>0</v>
      </c>
      <c r="K9" s="88">
        <f t="shared" si="1"/>
        <v>0</v>
      </c>
      <c r="L9" s="88">
        <f t="shared" si="1"/>
        <v>0</v>
      </c>
    </row>
    <row r="10" spans="1:12" ht="18" customHeight="1">
      <c r="A10" s="166" t="s">
        <v>81</v>
      </c>
      <c r="B10" s="88">
        <f>B5-B9</f>
        <v>0</v>
      </c>
      <c r="C10" s="88">
        <f t="shared" ref="C10:L10" si="2">C5-C9</f>
        <v>0</v>
      </c>
      <c r="D10" s="88">
        <f t="shared" si="2"/>
        <v>0</v>
      </c>
      <c r="E10" s="88">
        <f t="shared" si="2"/>
        <v>0</v>
      </c>
      <c r="F10" s="88">
        <f t="shared" si="2"/>
        <v>0</v>
      </c>
      <c r="G10" s="88">
        <f t="shared" si="2"/>
        <v>0</v>
      </c>
      <c r="H10" s="88">
        <f t="shared" si="2"/>
        <v>0</v>
      </c>
      <c r="I10" s="88">
        <f t="shared" si="2"/>
        <v>0</v>
      </c>
      <c r="J10" s="88">
        <f t="shared" si="2"/>
        <v>0</v>
      </c>
      <c r="K10" s="88">
        <f t="shared" si="2"/>
        <v>0</v>
      </c>
      <c r="L10" s="88">
        <f t="shared" si="2"/>
        <v>0</v>
      </c>
    </row>
    <row r="12" spans="1:12" s="84" customFormat="1" ht="16.5" customHeight="1">
      <c r="A12" s="90" t="s">
        <v>0</v>
      </c>
      <c r="B12" s="86"/>
      <c r="C12" s="86"/>
      <c r="D12" s="86"/>
      <c r="E12" s="86"/>
      <c r="F12" s="86"/>
      <c r="G12" s="86"/>
      <c r="H12" s="86"/>
      <c r="I12" s="86"/>
      <c r="J12" s="86"/>
      <c r="K12" s="86"/>
      <c r="L12" s="86"/>
    </row>
    <row r="13" spans="1:12" s="82" customFormat="1" ht="18" customHeight="1">
      <c r="A13" s="162" t="s">
        <v>82</v>
      </c>
      <c r="B13" s="185"/>
      <c r="C13" s="81"/>
      <c r="D13" s="81"/>
      <c r="E13" s="81"/>
      <c r="F13" s="81"/>
      <c r="G13" s="81"/>
      <c r="H13" s="81"/>
      <c r="I13" s="81"/>
      <c r="J13" s="81"/>
      <c r="K13" s="81"/>
      <c r="L13" s="81"/>
    </row>
    <row r="14" spans="1:12" s="82" customFormat="1" ht="30" customHeight="1">
      <c r="A14" s="57" t="s">
        <v>165</v>
      </c>
      <c r="B14" s="185"/>
      <c r="C14" s="184"/>
      <c r="D14" s="184"/>
      <c r="E14" s="184"/>
      <c r="F14" s="184"/>
      <c r="G14" s="184"/>
      <c r="H14" s="184"/>
      <c r="I14" s="184"/>
      <c r="J14" s="184"/>
      <c r="K14" s="184"/>
      <c r="L14" s="184"/>
    </row>
    <row r="15" spans="1:12" ht="18" customHeight="1">
      <c r="A15" s="163" t="s">
        <v>90</v>
      </c>
      <c r="B15" s="88">
        <f t="shared" ref="B15:L15" si="3">B14</f>
        <v>0</v>
      </c>
      <c r="C15" s="88">
        <f t="shared" si="3"/>
        <v>0</v>
      </c>
      <c r="D15" s="88">
        <f t="shared" si="3"/>
        <v>0</v>
      </c>
      <c r="E15" s="88">
        <f t="shared" si="3"/>
        <v>0</v>
      </c>
      <c r="F15" s="88">
        <f t="shared" si="3"/>
        <v>0</v>
      </c>
      <c r="G15" s="88">
        <f t="shared" si="3"/>
        <v>0</v>
      </c>
      <c r="H15" s="88">
        <f t="shared" si="3"/>
        <v>0</v>
      </c>
      <c r="I15" s="88">
        <f t="shared" si="3"/>
        <v>0</v>
      </c>
      <c r="J15" s="88">
        <f t="shared" si="3"/>
        <v>0</v>
      </c>
      <c r="K15" s="88">
        <f t="shared" si="3"/>
        <v>0</v>
      </c>
      <c r="L15" s="88">
        <f t="shared" si="3"/>
        <v>0</v>
      </c>
    </row>
    <row r="16" spans="1:12" s="82" customFormat="1" ht="18" customHeight="1">
      <c r="A16" s="75" t="s">
        <v>83</v>
      </c>
      <c r="B16" s="168"/>
      <c r="C16" s="168"/>
      <c r="D16" s="168"/>
      <c r="E16" s="168"/>
      <c r="F16" s="168"/>
      <c r="G16" s="168"/>
      <c r="H16" s="168"/>
      <c r="I16" s="168"/>
      <c r="J16" s="168"/>
      <c r="K16" s="168"/>
      <c r="L16" s="168"/>
    </row>
    <row r="17" spans="1:13" ht="18" customHeight="1">
      <c r="A17" s="164" t="s">
        <v>182</v>
      </c>
      <c r="B17" s="168"/>
      <c r="C17" s="168"/>
      <c r="D17" s="168"/>
      <c r="E17" s="168"/>
      <c r="F17" s="168"/>
      <c r="G17" s="168"/>
      <c r="H17" s="168"/>
      <c r="I17" s="168"/>
      <c r="J17" s="168"/>
      <c r="K17" s="168"/>
      <c r="L17" s="168"/>
      <c r="M17" s="82"/>
    </row>
    <row r="18" spans="1:13" ht="18" customHeight="1">
      <c r="A18" s="165" t="s">
        <v>160</v>
      </c>
      <c r="B18" s="168"/>
      <c r="C18" s="87">
        <f>'ΚΕΦΑΛΑΙΟ ΚΙΝΗΣΗΣ'!C8</f>
        <v>0</v>
      </c>
      <c r="D18" s="87">
        <f>'ΚΕΦΑΛΑΙΟ ΚΙΝΗΣΗΣ'!D8-'ΚΕΦΑΛΑΙΟ ΚΙΝΗΣΗΣ'!C8</f>
        <v>0</v>
      </c>
      <c r="E18" s="87">
        <f>'ΚΕΦΑΛΑΙΟ ΚΙΝΗΣΗΣ'!E8-'ΚΕΦΑΛΑΙΟ ΚΙΝΗΣΗΣ'!D8</f>
        <v>0</v>
      </c>
      <c r="F18" s="87">
        <f>'ΚΕΦΑΛΑΙΟ ΚΙΝΗΣΗΣ'!F8-'ΚΕΦΑΛΑΙΟ ΚΙΝΗΣΗΣ'!E8</f>
        <v>0</v>
      </c>
      <c r="G18" s="87">
        <f>'ΚΕΦΑΛΑΙΟ ΚΙΝΗΣΗΣ'!G8-'ΚΕΦΑΛΑΙΟ ΚΙΝΗΣΗΣ'!F8</f>
        <v>0</v>
      </c>
      <c r="H18" s="87">
        <f>'ΚΕΦΑΛΑΙΟ ΚΙΝΗΣΗΣ'!H8-'ΚΕΦΑΛΑΙΟ ΚΙΝΗΣΗΣ'!G8</f>
        <v>0</v>
      </c>
      <c r="I18" s="87">
        <f>'ΚΕΦΑΛΑΙΟ ΚΙΝΗΣΗΣ'!I8-'ΚΕΦΑΛΑΙΟ ΚΙΝΗΣΗΣ'!H8</f>
        <v>0</v>
      </c>
      <c r="J18" s="87">
        <f>'ΚΕΦΑΛΑΙΟ ΚΙΝΗΣΗΣ'!J8-'ΚΕΦΑΛΑΙΟ ΚΙΝΗΣΗΣ'!I8</f>
        <v>0</v>
      </c>
      <c r="K18" s="87">
        <f>'ΚΕΦΑΛΑΙΟ ΚΙΝΗΣΗΣ'!K8-'ΚΕΦΑΛΑΙΟ ΚΙΝΗΣΗΣ'!J8</f>
        <v>0</v>
      </c>
      <c r="L18" s="87">
        <f>'ΚΕΦΑΛΑΙΟ ΚΙΝΗΣΗΣ'!L8-'ΚΕΦΑΛΑΙΟ ΚΙΝΗΣΗΣ'!K8</f>
        <v>0</v>
      </c>
      <c r="M18" s="82"/>
    </row>
    <row r="19" spans="1:13" ht="18" customHeight="1">
      <c r="A19" s="163" t="s">
        <v>88</v>
      </c>
      <c r="B19" s="88">
        <f t="shared" ref="B19:L19" si="4">SUM(B17:B18)</f>
        <v>0</v>
      </c>
      <c r="C19" s="88">
        <f t="shared" si="4"/>
        <v>0</v>
      </c>
      <c r="D19" s="88">
        <f t="shared" si="4"/>
        <v>0</v>
      </c>
      <c r="E19" s="88">
        <f t="shared" si="4"/>
        <v>0</v>
      </c>
      <c r="F19" s="88">
        <f t="shared" si="4"/>
        <v>0</v>
      </c>
      <c r="G19" s="88">
        <f t="shared" si="4"/>
        <v>0</v>
      </c>
      <c r="H19" s="88">
        <f t="shared" si="4"/>
        <v>0</v>
      </c>
      <c r="I19" s="88">
        <f t="shared" si="4"/>
        <v>0</v>
      </c>
      <c r="J19" s="88">
        <f t="shared" si="4"/>
        <v>0</v>
      </c>
      <c r="K19" s="88">
        <f t="shared" si="4"/>
        <v>0</v>
      </c>
      <c r="L19" s="88">
        <f t="shared" si="4"/>
        <v>0</v>
      </c>
    </row>
    <row r="20" spans="1:13" ht="18" customHeight="1">
      <c r="A20" s="166" t="s">
        <v>84</v>
      </c>
      <c r="B20" s="88">
        <f t="shared" ref="B20:L20" si="5">B15-B19</f>
        <v>0</v>
      </c>
      <c r="C20" s="88">
        <f t="shared" si="5"/>
        <v>0</v>
      </c>
      <c r="D20" s="88">
        <f t="shared" si="5"/>
        <v>0</v>
      </c>
      <c r="E20" s="88">
        <f t="shared" si="5"/>
        <v>0</v>
      </c>
      <c r="F20" s="88">
        <f t="shared" si="5"/>
        <v>0</v>
      </c>
      <c r="G20" s="88">
        <f t="shared" si="5"/>
        <v>0</v>
      </c>
      <c r="H20" s="88">
        <f t="shared" si="5"/>
        <v>0</v>
      </c>
      <c r="I20" s="88">
        <f t="shared" si="5"/>
        <v>0</v>
      </c>
      <c r="J20" s="88">
        <f t="shared" si="5"/>
        <v>0</v>
      </c>
      <c r="K20" s="88">
        <f t="shared" si="5"/>
        <v>0</v>
      </c>
      <c r="L20" s="88">
        <f t="shared" si="5"/>
        <v>0</v>
      </c>
    </row>
    <row r="21" spans="1:13" s="84" customFormat="1" ht="18.75" customHeight="1">
      <c r="A21" s="265" t="s">
        <v>85</v>
      </c>
      <c r="B21" s="88">
        <f t="shared" ref="B21:L21" si="6">B10-B20</f>
        <v>0</v>
      </c>
      <c r="C21" s="88">
        <f t="shared" si="6"/>
        <v>0</v>
      </c>
      <c r="D21" s="88">
        <f t="shared" si="6"/>
        <v>0</v>
      </c>
      <c r="E21" s="88">
        <f t="shared" si="6"/>
        <v>0</v>
      </c>
      <c r="F21" s="88">
        <f t="shared" si="6"/>
        <v>0</v>
      </c>
      <c r="G21" s="88">
        <f t="shared" si="6"/>
        <v>0</v>
      </c>
      <c r="H21" s="88">
        <f t="shared" si="6"/>
        <v>0</v>
      </c>
      <c r="I21" s="88">
        <f t="shared" si="6"/>
        <v>0</v>
      </c>
      <c r="J21" s="88">
        <f t="shared" si="6"/>
        <v>0</v>
      </c>
      <c r="K21" s="88">
        <f t="shared" si="6"/>
        <v>0</v>
      </c>
      <c r="L21" s="88">
        <f t="shared" si="6"/>
        <v>0</v>
      </c>
    </row>
    <row r="22" spans="1:13">
      <c r="A22" s="78"/>
      <c r="B22" s="78"/>
      <c r="C22" s="78"/>
      <c r="D22" s="78"/>
      <c r="E22" s="78"/>
      <c r="F22" s="78"/>
      <c r="G22" s="78"/>
      <c r="H22" s="78"/>
      <c r="I22" s="78"/>
      <c r="J22" s="78"/>
      <c r="K22" s="78"/>
      <c r="L22" s="78"/>
    </row>
    <row r="23" spans="1:13" ht="17.25" customHeight="1">
      <c r="A23" s="91" t="s">
        <v>91</v>
      </c>
      <c r="B23" s="233" t="e">
        <f>IRR(B21:L21)</f>
        <v>#NUM!</v>
      </c>
      <c r="C23" s="78"/>
      <c r="D23" s="78"/>
      <c r="E23" s="78"/>
      <c r="F23" s="78"/>
      <c r="G23" s="78"/>
      <c r="H23" s="78"/>
      <c r="I23" s="78"/>
      <c r="J23" s="78"/>
      <c r="K23" s="78"/>
      <c r="L23" s="78"/>
    </row>
    <row r="25" spans="1:13" ht="29.25" customHeight="1">
      <c r="A25" s="102" t="s">
        <v>92</v>
      </c>
      <c r="B25" s="141"/>
      <c r="C25" s="141"/>
      <c r="D25" s="141"/>
      <c r="E25" s="141"/>
      <c r="F25" s="141"/>
      <c r="G25" s="141"/>
      <c r="H25" s="141"/>
      <c r="I25" s="141"/>
      <c r="J25" s="141"/>
      <c r="K25" s="141"/>
      <c r="L25" s="142"/>
    </row>
    <row r="26" spans="1:13" ht="51.75" customHeight="1">
      <c r="A26" s="461" t="s">
        <v>371</v>
      </c>
      <c r="B26" s="464"/>
      <c r="C26" s="464"/>
      <c r="D26" s="464"/>
      <c r="E26" s="464"/>
      <c r="F26" s="464"/>
      <c r="G26" s="464"/>
      <c r="H26" s="464"/>
      <c r="I26" s="464"/>
      <c r="J26" s="464"/>
      <c r="K26" s="464"/>
      <c r="L26" s="465"/>
    </row>
  </sheetData>
  <mergeCells count="1">
    <mergeCell ref="A26:L26"/>
  </mergeCells>
  <phoneticPr fontId="1" type="noConversion"/>
  <printOptions horizontalCentered="1"/>
  <pageMargins left="0.23622047244094491" right="0" top="0.98425196850393704" bottom="0.98425196850393704" header="0.51181102362204722" footer="0.51181102362204722"/>
  <pageSetup paperSize="9" scale="90" orientation="portrait" r:id="rId1"/>
  <headerFooter alignWithMargins="0"/>
  <ignoredErrors>
    <ignoredError sqref="B5 B9:L9 B15:L15 B19:L19"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9"/>
  <sheetViews>
    <sheetView zoomScaleNormal="100" workbookViewId="0">
      <selection activeCell="X57" sqref="X57"/>
    </sheetView>
  </sheetViews>
  <sheetFormatPr defaultRowHeight="15"/>
  <cols>
    <col min="1" max="1" width="8.5703125" style="284" bestFit="1" customWidth="1"/>
    <col min="2" max="2" width="36.5703125" style="284" customWidth="1"/>
    <col min="3" max="3" width="4.140625" style="316" customWidth="1"/>
    <col min="4" max="14" width="4.140625" style="284" customWidth="1"/>
    <col min="15" max="15" width="13.28515625" style="284" customWidth="1"/>
    <col min="16" max="16" width="15.85546875" style="284" customWidth="1"/>
    <col min="17" max="17" width="12.5703125" style="284" customWidth="1"/>
    <col min="18" max="16384" width="9.140625" style="284"/>
  </cols>
  <sheetData>
    <row r="1" spans="1:40" ht="46.5" customHeight="1">
      <c r="A1" s="477" t="s">
        <v>326</v>
      </c>
      <c r="B1" s="477"/>
      <c r="C1" s="477"/>
      <c r="D1" s="477"/>
      <c r="E1" s="477"/>
      <c r="F1" s="477"/>
      <c r="G1" s="477"/>
      <c r="H1" s="477"/>
      <c r="I1" s="477"/>
      <c r="J1" s="477"/>
      <c r="K1" s="477"/>
      <c r="L1" s="477"/>
      <c r="M1" s="477"/>
      <c r="N1" s="477"/>
      <c r="O1" s="477"/>
      <c r="P1" s="477"/>
      <c r="Q1" s="477"/>
    </row>
    <row r="2" spans="1:40" ht="64.5" customHeight="1">
      <c r="A2" s="478" t="s">
        <v>363</v>
      </c>
      <c r="B2" s="478"/>
      <c r="C2" s="478"/>
      <c r="D2" s="478"/>
      <c r="E2" s="478"/>
      <c r="F2" s="478"/>
      <c r="G2" s="478"/>
      <c r="H2" s="478"/>
      <c r="I2" s="478"/>
      <c r="J2" s="478"/>
      <c r="K2" s="478"/>
      <c r="L2" s="478"/>
      <c r="M2" s="478"/>
      <c r="N2" s="478"/>
      <c r="O2" s="478"/>
      <c r="P2" s="478"/>
      <c r="Q2" s="478"/>
    </row>
    <row r="3" spans="1:40" ht="13.5" customHeight="1">
      <c r="A3" s="285"/>
      <c r="B3" s="285"/>
      <c r="C3" s="285"/>
      <c r="D3" s="285"/>
      <c r="E3" s="285"/>
      <c r="F3" s="285"/>
      <c r="G3" s="285"/>
      <c r="H3" s="285"/>
      <c r="I3" s="285"/>
      <c r="J3" s="285"/>
      <c r="K3" s="285"/>
      <c r="L3" s="285"/>
      <c r="M3" s="285"/>
      <c r="N3" s="285"/>
      <c r="O3" s="285"/>
      <c r="P3" s="285"/>
      <c r="Q3" s="285"/>
    </row>
    <row r="4" spans="1:40" ht="150.75" customHeight="1">
      <c r="A4" s="479" t="s">
        <v>372</v>
      </c>
      <c r="B4" s="480"/>
      <c r="C4" s="480"/>
      <c r="D4" s="480"/>
      <c r="E4" s="480"/>
      <c r="F4" s="480"/>
      <c r="G4" s="480"/>
      <c r="H4" s="480"/>
      <c r="I4" s="480"/>
      <c r="J4" s="480"/>
      <c r="K4" s="480"/>
      <c r="L4" s="480"/>
      <c r="M4" s="480"/>
      <c r="N4" s="480"/>
      <c r="O4" s="480"/>
      <c r="P4" s="480"/>
      <c r="Q4" s="481"/>
    </row>
    <row r="5" spans="1:40" ht="27" customHeight="1">
      <c r="A5" s="285"/>
      <c r="B5" s="285"/>
      <c r="C5" s="285"/>
      <c r="D5" s="285"/>
      <c r="E5" s="285"/>
      <c r="F5" s="285"/>
      <c r="G5" s="285"/>
      <c r="H5" s="285"/>
      <c r="I5" s="285"/>
      <c r="J5" s="285"/>
      <c r="K5" s="285"/>
      <c r="L5" s="285"/>
      <c r="M5" s="285"/>
      <c r="N5" s="285"/>
      <c r="O5" s="285"/>
      <c r="P5" s="285"/>
      <c r="Q5" s="285"/>
    </row>
    <row r="6" spans="1:40" ht="27" customHeight="1">
      <c r="B6" s="317" t="s">
        <v>364</v>
      </c>
      <c r="C6" s="482"/>
      <c r="D6" s="482"/>
      <c r="E6" s="482"/>
      <c r="F6" s="482"/>
      <c r="G6" s="482"/>
      <c r="H6" s="482"/>
      <c r="I6" s="482"/>
      <c r="J6" s="482"/>
      <c r="K6" s="482"/>
      <c r="L6" s="482"/>
      <c r="M6" s="482"/>
      <c r="N6" s="482"/>
      <c r="O6" s="482"/>
      <c r="P6" s="482"/>
      <c r="Q6" s="482"/>
    </row>
    <row r="7" spans="1:40" ht="27" customHeight="1">
      <c r="B7" s="317" t="s">
        <v>365</v>
      </c>
      <c r="C7" s="483"/>
      <c r="D7" s="483"/>
      <c r="E7" s="483"/>
      <c r="F7" s="483"/>
      <c r="G7" s="483"/>
      <c r="H7" s="483"/>
      <c r="I7" s="483"/>
      <c r="J7" s="483"/>
      <c r="K7" s="483"/>
      <c r="L7" s="483"/>
      <c r="M7" s="483"/>
      <c r="N7" s="483"/>
      <c r="O7" s="483"/>
      <c r="P7" s="483"/>
      <c r="Q7" s="483"/>
    </row>
    <row r="8" spans="1:40" ht="27" customHeight="1">
      <c r="B8" s="285"/>
      <c r="C8" s="285"/>
      <c r="D8" s="285"/>
      <c r="E8" s="285"/>
      <c r="F8" s="285"/>
      <c r="G8" s="285"/>
      <c r="H8" s="285"/>
      <c r="I8" s="285"/>
      <c r="J8" s="285"/>
      <c r="K8" s="285"/>
      <c r="L8" s="285"/>
      <c r="M8" s="285"/>
      <c r="N8" s="285"/>
      <c r="O8" s="285"/>
      <c r="P8" s="285"/>
      <c r="Q8" s="285"/>
    </row>
    <row r="9" spans="1:40">
      <c r="A9" s="484" t="s">
        <v>327</v>
      </c>
      <c r="B9" s="484"/>
      <c r="C9" s="484"/>
      <c r="D9" s="484"/>
      <c r="E9" s="484"/>
      <c r="F9" s="484"/>
      <c r="G9" s="484"/>
      <c r="H9" s="484"/>
      <c r="I9" s="484"/>
      <c r="J9" s="484"/>
      <c r="K9" s="484"/>
      <c r="L9" s="484"/>
      <c r="M9" s="484"/>
      <c r="N9" s="484"/>
      <c r="O9" s="484"/>
      <c r="P9" s="484"/>
      <c r="Q9" s="484"/>
    </row>
    <row r="10" spans="1:40" ht="27.75" customHeight="1">
      <c r="A10" s="286"/>
      <c r="B10" s="286"/>
      <c r="C10" s="475" t="s">
        <v>328</v>
      </c>
      <c r="D10" s="476"/>
      <c r="E10" s="476"/>
      <c r="F10" s="475" t="s">
        <v>329</v>
      </c>
      <c r="G10" s="476"/>
      <c r="H10" s="476"/>
      <c r="I10" s="475" t="s">
        <v>330</v>
      </c>
      <c r="J10" s="476"/>
      <c r="K10" s="476"/>
      <c r="L10" s="475" t="s">
        <v>331</v>
      </c>
      <c r="M10" s="476"/>
      <c r="N10" s="476"/>
      <c r="O10" s="287"/>
      <c r="P10" s="287"/>
      <c r="Q10" s="288"/>
    </row>
    <row r="11" spans="1:40" ht="60" customHeight="1">
      <c r="A11" s="289" t="s">
        <v>332</v>
      </c>
      <c r="B11" s="289" t="s">
        <v>333</v>
      </c>
      <c r="C11" s="290" t="s">
        <v>334</v>
      </c>
      <c r="D11" s="290" t="s">
        <v>335</v>
      </c>
      <c r="E11" s="290" t="s">
        <v>336</v>
      </c>
      <c r="F11" s="290" t="s">
        <v>337</v>
      </c>
      <c r="G11" s="290" t="s">
        <v>336</v>
      </c>
      <c r="H11" s="290" t="s">
        <v>334</v>
      </c>
      <c r="I11" s="290" t="s">
        <v>334</v>
      </c>
      <c r="J11" s="290" t="s">
        <v>337</v>
      </c>
      <c r="K11" s="290" t="s">
        <v>338</v>
      </c>
      <c r="L11" s="290" t="s">
        <v>339</v>
      </c>
      <c r="M11" s="290" t="s">
        <v>340</v>
      </c>
      <c r="N11" s="290" t="s">
        <v>341</v>
      </c>
      <c r="O11" s="291" t="s">
        <v>342</v>
      </c>
      <c r="P11" s="291" t="s">
        <v>343</v>
      </c>
      <c r="Q11" s="289" t="s">
        <v>344</v>
      </c>
    </row>
    <row r="12" spans="1:40">
      <c r="A12" s="292">
        <v>1</v>
      </c>
      <c r="B12" s="293" t="s">
        <v>345</v>
      </c>
      <c r="C12" s="294">
        <v>0</v>
      </c>
      <c r="D12" s="295">
        <v>0</v>
      </c>
      <c r="E12" s="295">
        <v>0</v>
      </c>
      <c r="F12" s="295">
        <v>0</v>
      </c>
      <c r="G12" s="295">
        <v>0</v>
      </c>
      <c r="H12" s="295">
        <v>0</v>
      </c>
      <c r="I12" s="295">
        <v>0</v>
      </c>
      <c r="J12" s="295">
        <v>0</v>
      </c>
      <c r="K12" s="295">
        <v>0</v>
      </c>
      <c r="L12" s="295">
        <v>0</v>
      </c>
      <c r="M12" s="295">
        <v>0</v>
      </c>
      <c r="N12" s="295">
        <v>0</v>
      </c>
      <c r="O12" s="296"/>
      <c r="P12" s="296"/>
      <c r="Q12" s="297">
        <f>AVERAGE(C12:N12)</f>
        <v>0</v>
      </c>
    </row>
    <row r="13" spans="1:40" s="301" customFormat="1">
      <c r="A13" s="292">
        <v>2</v>
      </c>
      <c r="B13" s="298" t="s">
        <v>346</v>
      </c>
      <c r="C13" s="299">
        <v>0</v>
      </c>
      <c r="D13" s="300">
        <v>0</v>
      </c>
      <c r="E13" s="300">
        <v>0</v>
      </c>
      <c r="F13" s="300">
        <v>0</v>
      </c>
      <c r="G13" s="300">
        <v>0</v>
      </c>
      <c r="H13" s="300">
        <v>0</v>
      </c>
      <c r="I13" s="300">
        <v>0</v>
      </c>
      <c r="J13" s="300">
        <v>0</v>
      </c>
      <c r="K13" s="300">
        <v>0</v>
      </c>
      <c r="L13" s="300">
        <v>0</v>
      </c>
      <c r="M13" s="300">
        <v>0</v>
      </c>
      <c r="N13" s="300">
        <v>0</v>
      </c>
      <c r="O13" s="296"/>
      <c r="P13" s="296"/>
      <c r="Q13" s="297">
        <f>AVERAGE(C13:N13)*(7/8)</f>
        <v>0</v>
      </c>
      <c r="R13" s="284"/>
      <c r="S13" s="284"/>
      <c r="T13" s="284"/>
      <c r="U13" s="284"/>
      <c r="V13" s="284"/>
      <c r="W13" s="284"/>
      <c r="X13" s="284"/>
      <c r="Y13" s="284"/>
      <c r="Z13" s="284"/>
      <c r="AA13" s="284"/>
      <c r="AB13" s="284"/>
      <c r="AC13" s="284"/>
      <c r="AD13" s="284"/>
      <c r="AE13" s="284"/>
      <c r="AF13" s="284"/>
      <c r="AG13" s="284"/>
      <c r="AH13" s="284"/>
      <c r="AI13" s="284"/>
      <c r="AJ13" s="284"/>
      <c r="AK13" s="284"/>
      <c r="AL13" s="284"/>
      <c r="AM13" s="284"/>
      <c r="AN13" s="284"/>
    </row>
    <row r="14" spans="1:40" s="301" customFormat="1">
      <c r="A14" s="292">
        <v>3</v>
      </c>
      <c r="B14" s="298" t="s">
        <v>347</v>
      </c>
      <c r="C14" s="299">
        <v>0</v>
      </c>
      <c r="D14" s="300">
        <v>0</v>
      </c>
      <c r="E14" s="300">
        <v>0</v>
      </c>
      <c r="F14" s="300">
        <v>0</v>
      </c>
      <c r="G14" s="300">
        <v>0</v>
      </c>
      <c r="H14" s="300">
        <v>0</v>
      </c>
      <c r="I14" s="300">
        <v>0</v>
      </c>
      <c r="J14" s="300">
        <v>0</v>
      </c>
      <c r="K14" s="300">
        <v>0</v>
      </c>
      <c r="L14" s="300">
        <v>0</v>
      </c>
      <c r="M14" s="300">
        <v>0</v>
      </c>
      <c r="N14" s="300">
        <v>0</v>
      </c>
      <c r="O14" s="296"/>
      <c r="P14" s="296"/>
      <c r="Q14" s="297">
        <f>AVERAGE(C14:N14)*(6/8)</f>
        <v>0</v>
      </c>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row>
    <row r="15" spans="1:40" s="301" customFormat="1">
      <c r="A15" s="292">
        <v>4</v>
      </c>
      <c r="B15" s="298" t="s">
        <v>348</v>
      </c>
      <c r="C15" s="299">
        <v>0</v>
      </c>
      <c r="D15" s="300">
        <v>0</v>
      </c>
      <c r="E15" s="300">
        <v>0</v>
      </c>
      <c r="F15" s="300">
        <v>0</v>
      </c>
      <c r="G15" s="300">
        <v>0</v>
      </c>
      <c r="H15" s="300">
        <v>0</v>
      </c>
      <c r="I15" s="300">
        <v>0</v>
      </c>
      <c r="J15" s="300">
        <v>0</v>
      </c>
      <c r="K15" s="300">
        <v>0</v>
      </c>
      <c r="L15" s="300">
        <v>0</v>
      </c>
      <c r="M15" s="300">
        <v>0</v>
      </c>
      <c r="N15" s="300">
        <v>0</v>
      </c>
      <c r="O15" s="296"/>
      <c r="P15" s="296"/>
      <c r="Q15" s="297">
        <f>AVERAGE(C15:N15)*(5/8)</f>
        <v>0</v>
      </c>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row>
    <row r="16" spans="1:40" s="301" customFormat="1">
      <c r="A16" s="292">
        <v>5</v>
      </c>
      <c r="B16" s="298" t="s">
        <v>349</v>
      </c>
      <c r="C16" s="299">
        <v>0</v>
      </c>
      <c r="D16" s="300">
        <v>0</v>
      </c>
      <c r="E16" s="300">
        <v>0</v>
      </c>
      <c r="F16" s="300">
        <v>0</v>
      </c>
      <c r="G16" s="300">
        <v>0</v>
      </c>
      <c r="H16" s="300">
        <v>0</v>
      </c>
      <c r="I16" s="300">
        <v>0</v>
      </c>
      <c r="J16" s="300">
        <v>0</v>
      </c>
      <c r="K16" s="300">
        <v>0</v>
      </c>
      <c r="L16" s="300">
        <v>0</v>
      </c>
      <c r="M16" s="300">
        <v>0</v>
      </c>
      <c r="N16" s="300">
        <v>0</v>
      </c>
      <c r="O16" s="296"/>
      <c r="P16" s="296"/>
      <c r="Q16" s="297">
        <f>AVERAGE(C16:N16)*(4/8)</f>
        <v>0</v>
      </c>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row>
    <row r="17" spans="1:40" s="301" customFormat="1">
      <c r="A17" s="292">
        <v>6</v>
      </c>
      <c r="B17" s="298" t="s">
        <v>350</v>
      </c>
      <c r="C17" s="299">
        <v>0</v>
      </c>
      <c r="D17" s="300">
        <v>0</v>
      </c>
      <c r="E17" s="300">
        <v>0</v>
      </c>
      <c r="F17" s="300">
        <v>0</v>
      </c>
      <c r="G17" s="300">
        <v>0</v>
      </c>
      <c r="H17" s="300">
        <v>0</v>
      </c>
      <c r="I17" s="300">
        <v>0</v>
      </c>
      <c r="J17" s="300">
        <v>0</v>
      </c>
      <c r="K17" s="300">
        <v>0</v>
      </c>
      <c r="L17" s="300">
        <v>0</v>
      </c>
      <c r="M17" s="300">
        <v>0</v>
      </c>
      <c r="N17" s="300">
        <v>0</v>
      </c>
      <c r="O17" s="296"/>
      <c r="P17" s="296"/>
      <c r="Q17" s="297">
        <f>AVERAGE(C17:N17)*(3/8)</f>
        <v>0</v>
      </c>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row>
    <row r="18" spans="1:40" s="301" customFormat="1">
      <c r="A18" s="292">
        <v>7</v>
      </c>
      <c r="B18" s="298" t="s">
        <v>351</v>
      </c>
      <c r="C18" s="299">
        <v>0</v>
      </c>
      <c r="D18" s="300">
        <v>0</v>
      </c>
      <c r="E18" s="300">
        <v>0</v>
      </c>
      <c r="F18" s="300">
        <v>0</v>
      </c>
      <c r="G18" s="300">
        <v>0</v>
      </c>
      <c r="H18" s="300">
        <v>0</v>
      </c>
      <c r="I18" s="300">
        <v>0</v>
      </c>
      <c r="J18" s="300">
        <v>0</v>
      </c>
      <c r="K18" s="300">
        <v>0</v>
      </c>
      <c r="L18" s="300">
        <v>0</v>
      </c>
      <c r="M18" s="300">
        <v>0</v>
      </c>
      <c r="N18" s="300">
        <v>0</v>
      </c>
      <c r="O18" s="296"/>
      <c r="P18" s="296"/>
      <c r="Q18" s="297">
        <f>AVERAGE(C18:N18)*(2/8)</f>
        <v>0</v>
      </c>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row>
    <row r="19" spans="1:40" s="301" customFormat="1">
      <c r="A19" s="292">
        <v>8</v>
      </c>
      <c r="B19" s="298" t="s">
        <v>352</v>
      </c>
      <c r="C19" s="299">
        <v>0</v>
      </c>
      <c r="D19" s="300">
        <v>0</v>
      </c>
      <c r="E19" s="300">
        <v>0</v>
      </c>
      <c r="F19" s="300">
        <v>0</v>
      </c>
      <c r="G19" s="300">
        <v>0</v>
      </c>
      <c r="H19" s="300">
        <v>0</v>
      </c>
      <c r="I19" s="300">
        <v>0</v>
      </c>
      <c r="J19" s="300">
        <v>0</v>
      </c>
      <c r="K19" s="300">
        <v>0</v>
      </c>
      <c r="L19" s="300">
        <v>0</v>
      </c>
      <c r="M19" s="300">
        <v>0</v>
      </c>
      <c r="N19" s="300">
        <v>0</v>
      </c>
      <c r="O19" s="296"/>
      <c r="P19" s="296"/>
      <c r="Q19" s="297">
        <f>AVERAGE(C19:N19)*(1/8)</f>
        <v>0</v>
      </c>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4"/>
    </row>
    <row r="20" spans="1:40" s="301" customFormat="1" ht="60">
      <c r="A20" s="292">
        <v>9</v>
      </c>
      <c r="B20" s="302" t="s">
        <v>353</v>
      </c>
      <c r="C20" s="467"/>
      <c r="D20" s="468"/>
      <c r="E20" s="468"/>
      <c r="F20" s="468"/>
      <c r="G20" s="468"/>
      <c r="H20" s="468"/>
      <c r="I20" s="468"/>
      <c r="J20" s="468"/>
      <c r="K20" s="468"/>
      <c r="L20" s="468"/>
      <c r="M20" s="468"/>
      <c r="N20" s="469"/>
      <c r="O20" s="303">
        <v>0</v>
      </c>
      <c r="P20" s="296"/>
      <c r="Q20" s="297">
        <f>O20/2080</f>
        <v>0</v>
      </c>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row>
    <row r="21" spans="1:40" ht="45.75" thickBot="1">
      <c r="A21" s="292">
        <v>10</v>
      </c>
      <c r="B21" s="304" t="s">
        <v>354</v>
      </c>
      <c r="C21" s="467"/>
      <c r="D21" s="468"/>
      <c r="E21" s="468"/>
      <c r="F21" s="468"/>
      <c r="G21" s="468"/>
      <c r="H21" s="468"/>
      <c r="I21" s="468"/>
      <c r="J21" s="468"/>
      <c r="K21" s="468"/>
      <c r="L21" s="468"/>
      <c r="M21" s="468"/>
      <c r="N21" s="469"/>
      <c r="O21" s="305"/>
      <c r="P21" s="306">
        <v>0</v>
      </c>
      <c r="Q21" s="297">
        <f>P21/300</f>
        <v>0</v>
      </c>
    </row>
    <row r="22" spans="1:40" s="308" customFormat="1" ht="15.75" thickBot="1">
      <c r="A22" s="470" t="s">
        <v>355</v>
      </c>
      <c r="B22" s="471"/>
      <c r="C22" s="471"/>
      <c r="D22" s="471"/>
      <c r="E22" s="471"/>
      <c r="F22" s="471"/>
      <c r="G22" s="471"/>
      <c r="H22" s="471"/>
      <c r="I22" s="471"/>
      <c r="J22" s="471"/>
      <c r="K22" s="471"/>
      <c r="L22" s="471"/>
      <c r="M22" s="471"/>
      <c r="N22" s="471"/>
      <c r="O22" s="471"/>
      <c r="P22" s="472"/>
      <c r="Q22" s="307">
        <f>SUM(Q12:Q21)</f>
        <v>0</v>
      </c>
    </row>
    <row r="23" spans="1:40" s="308" customFormat="1" ht="27" customHeight="1">
      <c r="A23" s="309"/>
      <c r="C23" s="310"/>
      <c r="D23" s="311"/>
      <c r="E23" s="311"/>
      <c r="F23" s="311"/>
      <c r="G23" s="311"/>
      <c r="H23" s="311"/>
      <c r="I23" s="311"/>
      <c r="J23" s="311"/>
      <c r="K23" s="311"/>
      <c r="L23" s="311"/>
      <c r="M23" s="311"/>
      <c r="N23" s="311"/>
      <c r="O23" s="311"/>
      <c r="P23" s="311"/>
      <c r="Q23" s="312"/>
    </row>
    <row r="24" spans="1:40" s="308" customFormat="1">
      <c r="A24" s="475" t="s">
        <v>356</v>
      </c>
      <c r="B24" s="475"/>
      <c r="C24" s="475"/>
      <c r="D24" s="475"/>
      <c r="E24" s="475"/>
      <c r="F24" s="475"/>
      <c r="G24" s="475"/>
      <c r="H24" s="475"/>
      <c r="I24" s="475"/>
      <c r="J24" s="475"/>
      <c r="K24" s="475"/>
      <c r="L24" s="475"/>
      <c r="M24" s="475"/>
      <c r="N24" s="475"/>
      <c r="O24" s="475"/>
      <c r="P24" s="475"/>
      <c r="Q24" s="475"/>
    </row>
    <row r="25" spans="1:40" s="308" customFormat="1" ht="27" customHeight="1">
      <c r="A25" s="286"/>
      <c r="B25" s="286"/>
      <c r="C25" s="475" t="s">
        <v>328</v>
      </c>
      <c r="D25" s="476"/>
      <c r="E25" s="476"/>
      <c r="F25" s="475" t="s">
        <v>329</v>
      </c>
      <c r="G25" s="476"/>
      <c r="H25" s="476"/>
      <c r="I25" s="475" t="s">
        <v>330</v>
      </c>
      <c r="J25" s="476"/>
      <c r="K25" s="476"/>
      <c r="L25" s="475" t="s">
        <v>331</v>
      </c>
      <c r="M25" s="476"/>
      <c r="N25" s="476"/>
      <c r="O25" s="287"/>
      <c r="P25" s="287"/>
      <c r="Q25" s="288"/>
    </row>
    <row r="26" spans="1:40" s="308" customFormat="1" ht="51">
      <c r="A26" s="289" t="s">
        <v>332</v>
      </c>
      <c r="B26" s="289" t="s">
        <v>333</v>
      </c>
      <c r="C26" s="290" t="s">
        <v>334</v>
      </c>
      <c r="D26" s="290" t="s">
        <v>335</v>
      </c>
      <c r="E26" s="290" t="s">
        <v>336</v>
      </c>
      <c r="F26" s="290" t="s">
        <v>337</v>
      </c>
      <c r="G26" s="290" t="s">
        <v>336</v>
      </c>
      <c r="H26" s="290" t="s">
        <v>334</v>
      </c>
      <c r="I26" s="290" t="s">
        <v>334</v>
      </c>
      <c r="J26" s="290" t="s">
        <v>337</v>
      </c>
      <c r="K26" s="290" t="s">
        <v>338</v>
      </c>
      <c r="L26" s="290" t="s">
        <v>339</v>
      </c>
      <c r="M26" s="290" t="s">
        <v>340</v>
      </c>
      <c r="N26" s="290" t="s">
        <v>341</v>
      </c>
      <c r="O26" s="291" t="s">
        <v>342</v>
      </c>
      <c r="P26" s="291" t="s">
        <v>343</v>
      </c>
      <c r="Q26" s="289" t="s">
        <v>344</v>
      </c>
    </row>
    <row r="27" spans="1:40" s="308" customFormat="1">
      <c r="A27" s="292">
        <v>1</v>
      </c>
      <c r="B27" s="293" t="s">
        <v>345</v>
      </c>
      <c r="C27" s="294">
        <v>0</v>
      </c>
      <c r="D27" s="295">
        <v>0</v>
      </c>
      <c r="E27" s="295">
        <v>0</v>
      </c>
      <c r="F27" s="295">
        <v>0</v>
      </c>
      <c r="G27" s="295">
        <v>0</v>
      </c>
      <c r="H27" s="295">
        <v>0</v>
      </c>
      <c r="I27" s="295">
        <v>0</v>
      </c>
      <c r="J27" s="295">
        <v>0</v>
      </c>
      <c r="K27" s="295">
        <v>0</v>
      </c>
      <c r="L27" s="295">
        <v>0</v>
      </c>
      <c r="M27" s="295">
        <v>0</v>
      </c>
      <c r="N27" s="295">
        <v>0</v>
      </c>
      <c r="O27" s="296"/>
      <c r="P27" s="296"/>
      <c r="Q27" s="297">
        <f>AVERAGE(C27:N27)</f>
        <v>0</v>
      </c>
    </row>
    <row r="28" spans="1:40" s="308" customFormat="1">
      <c r="A28" s="292">
        <v>2</v>
      </c>
      <c r="B28" s="298" t="s">
        <v>346</v>
      </c>
      <c r="C28" s="299">
        <v>0</v>
      </c>
      <c r="D28" s="300">
        <v>0</v>
      </c>
      <c r="E28" s="300">
        <v>0</v>
      </c>
      <c r="F28" s="300">
        <v>0</v>
      </c>
      <c r="G28" s="300">
        <v>0</v>
      </c>
      <c r="H28" s="300">
        <v>0</v>
      </c>
      <c r="I28" s="300">
        <v>0</v>
      </c>
      <c r="J28" s="300">
        <v>0</v>
      </c>
      <c r="K28" s="300">
        <v>0</v>
      </c>
      <c r="L28" s="300">
        <v>0</v>
      </c>
      <c r="M28" s="300">
        <v>0</v>
      </c>
      <c r="N28" s="300">
        <v>0</v>
      </c>
      <c r="O28" s="296"/>
      <c r="P28" s="296"/>
      <c r="Q28" s="297">
        <f>AVERAGE(C28:N28)*(7/8)</f>
        <v>0</v>
      </c>
    </row>
    <row r="29" spans="1:40" s="308" customFormat="1">
      <c r="A29" s="292">
        <v>3</v>
      </c>
      <c r="B29" s="298" t="s">
        <v>347</v>
      </c>
      <c r="C29" s="299">
        <v>0</v>
      </c>
      <c r="D29" s="300">
        <v>0</v>
      </c>
      <c r="E29" s="300">
        <v>0</v>
      </c>
      <c r="F29" s="300">
        <v>0</v>
      </c>
      <c r="G29" s="300">
        <v>0</v>
      </c>
      <c r="H29" s="300">
        <v>0</v>
      </c>
      <c r="I29" s="300">
        <v>0</v>
      </c>
      <c r="J29" s="300">
        <v>0</v>
      </c>
      <c r="K29" s="300">
        <v>0</v>
      </c>
      <c r="L29" s="300">
        <v>0</v>
      </c>
      <c r="M29" s="300">
        <v>0</v>
      </c>
      <c r="N29" s="300">
        <v>0</v>
      </c>
      <c r="O29" s="296"/>
      <c r="P29" s="296"/>
      <c r="Q29" s="297">
        <f>AVERAGE(C29:N29)*(6/8)</f>
        <v>0</v>
      </c>
    </row>
    <row r="30" spans="1:40" s="308" customFormat="1">
      <c r="A30" s="292">
        <v>4</v>
      </c>
      <c r="B30" s="298" t="s">
        <v>348</v>
      </c>
      <c r="C30" s="299">
        <v>0</v>
      </c>
      <c r="D30" s="300">
        <v>0</v>
      </c>
      <c r="E30" s="300">
        <v>0</v>
      </c>
      <c r="F30" s="300">
        <v>0</v>
      </c>
      <c r="G30" s="300">
        <v>0</v>
      </c>
      <c r="H30" s="300">
        <v>0</v>
      </c>
      <c r="I30" s="300">
        <v>0</v>
      </c>
      <c r="J30" s="300">
        <v>0</v>
      </c>
      <c r="K30" s="300">
        <v>0</v>
      </c>
      <c r="L30" s="300">
        <v>0</v>
      </c>
      <c r="M30" s="300">
        <v>0</v>
      </c>
      <c r="N30" s="300">
        <v>0</v>
      </c>
      <c r="O30" s="296"/>
      <c r="P30" s="296"/>
      <c r="Q30" s="297">
        <f>AVERAGE(C30:N30)*(5/8)</f>
        <v>0</v>
      </c>
    </row>
    <row r="31" spans="1:40" s="308" customFormat="1">
      <c r="A31" s="292">
        <v>5</v>
      </c>
      <c r="B31" s="298" t="s">
        <v>349</v>
      </c>
      <c r="C31" s="299">
        <v>0</v>
      </c>
      <c r="D31" s="300">
        <v>0</v>
      </c>
      <c r="E31" s="300">
        <v>0</v>
      </c>
      <c r="F31" s="300">
        <v>0</v>
      </c>
      <c r="G31" s="300">
        <v>0</v>
      </c>
      <c r="H31" s="300">
        <v>0</v>
      </c>
      <c r="I31" s="300">
        <v>0</v>
      </c>
      <c r="J31" s="300">
        <v>0</v>
      </c>
      <c r="K31" s="300">
        <v>0</v>
      </c>
      <c r="L31" s="300">
        <v>0</v>
      </c>
      <c r="M31" s="300">
        <v>0</v>
      </c>
      <c r="N31" s="300">
        <v>0</v>
      </c>
      <c r="O31" s="296"/>
      <c r="P31" s="296"/>
      <c r="Q31" s="297">
        <f>AVERAGE(C31:N31)*(4/8)</f>
        <v>0</v>
      </c>
    </row>
    <row r="32" spans="1:40" s="308" customFormat="1">
      <c r="A32" s="292">
        <v>6</v>
      </c>
      <c r="B32" s="298" t="s">
        <v>350</v>
      </c>
      <c r="C32" s="299">
        <v>0</v>
      </c>
      <c r="D32" s="300">
        <v>0</v>
      </c>
      <c r="E32" s="300">
        <v>0</v>
      </c>
      <c r="F32" s="300">
        <v>0</v>
      </c>
      <c r="G32" s="300">
        <v>0</v>
      </c>
      <c r="H32" s="300">
        <v>0</v>
      </c>
      <c r="I32" s="300">
        <v>0</v>
      </c>
      <c r="J32" s="300">
        <v>0</v>
      </c>
      <c r="K32" s="300">
        <v>0</v>
      </c>
      <c r="L32" s="300">
        <v>0</v>
      </c>
      <c r="M32" s="300">
        <v>0</v>
      </c>
      <c r="N32" s="300">
        <v>0</v>
      </c>
      <c r="O32" s="296"/>
      <c r="P32" s="296"/>
      <c r="Q32" s="297">
        <f>AVERAGE(C32:N32)*(3/8)</f>
        <v>0</v>
      </c>
    </row>
    <row r="33" spans="1:40" s="308" customFormat="1">
      <c r="A33" s="292">
        <v>7</v>
      </c>
      <c r="B33" s="298" t="s">
        <v>351</v>
      </c>
      <c r="C33" s="299">
        <v>0</v>
      </c>
      <c r="D33" s="300">
        <v>0</v>
      </c>
      <c r="E33" s="300">
        <v>0</v>
      </c>
      <c r="F33" s="300">
        <v>0</v>
      </c>
      <c r="G33" s="300">
        <v>0</v>
      </c>
      <c r="H33" s="300">
        <v>0</v>
      </c>
      <c r="I33" s="300">
        <v>0</v>
      </c>
      <c r="J33" s="300">
        <v>0</v>
      </c>
      <c r="K33" s="300">
        <v>0</v>
      </c>
      <c r="L33" s="300">
        <v>0</v>
      </c>
      <c r="M33" s="300">
        <v>0</v>
      </c>
      <c r="N33" s="300">
        <v>0</v>
      </c>
      <c r="O33" s="296"/>
      <c r="P33" s="296"/>
      <c r="Q33" s="297">
        <f>AVERAGE(C33:N33)*(2/8)</f>
        <v>0</v>
      </c>
    </row>
    <row r="34" spans="1:40" s="308" customFormat="1">
      <c r="A34" s="292">
        <v>8</v>
      </c>
      <c r="B34" s="298" t="s">
        <v>352</v>
      </c>
      <c r="C34" s="299">
        <v>0</v>
      </c>
      <c r="D34" s="300">
        <v>0</v>
      </c>
      <c r="E34" s="300">
        <v>0</v>
      </c>
      <c r="F34" s="300">
        <v>0</v>
      </c>
      <c r="G34" s="300">
        <v>0</v>
      </c>
      <c r="H34" s="300">
        <v>0</v>
      </c>
      <c r="I34" s="300">
        <v>0</v>
      </c>
      <c r="J34" s="300">
        <v>0</v>
      </c>
      <c r="K34" s="300">
        <v>0</v>
      </c>
      <c r="L34" s="300">
        <v>0</v>
      </c>
      <c r="M34" s="300">
        <v>0</v>
      </c>
      <c r="N34" s="300">
        <v>0</v>
      </c>
      <c r="O34" s="296"/>
      <c r="P34" s="296"/>
      <c r="Q34" s="297">
        <f>AVERAGE(C34:N34)*(1/8)</f>
        <v>0</v>
      </c>
    </row>
    <row r="35" spans="1:40" s="301" customFormat="1" ht="60">
      <c r="A35" s="292">
        <v>9</v>
      </c>
      <c r="B35" s="302" t="s">
        <v>353</v>
      </c>
      <c r="C35" s="467"/>
      <c r="D35" s="468"/>
      <c r="E35" s="468"/>
      <c r="F35" s="468"/>
      <c r="G35" s="468"/>
      <c r="H35" s="468"/>
      <c r="I35" s="468"/>
      <c r="J35" s="468"/>
      <c r="K35" s="468"/>
      <c r="L35" s="468"/>
      <c r="M35" s="468"/>
      <c r="N35" s="469"/>
      <c r="O35" s="303">
        <v>0</v>
      </c>
      <c r="P35" s="296"/>
      <c r="Q35" s="297">
        <f>O35/2080</f>
        <v>0</v>
      </c>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row>
    <row r="36" spans="1:40" ht="45.75" thickBot="1">
      <c r="A36" s="292">
        <v>10</v>
      </c>
      <c r="B36" s="304" t="s">
        <v>354</v>
      </c>
      <c r="C36" s="467"/>
      <c r="D36" s="468"/>
      <c r="E36" s="468"/>
      <c r="F36" s="468"/>
      <c r="G36" s="468"/>
      <c r="H36" s="468"/>
      <c r="I36" s="468"/>
      <c r="J36" s="468"/>
      <c r="K36" s="468"/>
      <c r="L36" s="468"/>
      <c r="M36" s="468"/>
      <c r="N36" s="469"/>
      <c r="O36" s="305"/>
      <c r="P36" s="306">
        <v>0</v>
      </c>
      <c r="Q36" s="297">
        <f>P36/300</f>
        <v>0</v>
      </c>
    </row>
    <row r="37" spans="1:40" s="308" customFormat="1" ht="15.75" thickBot="1">
      <c r="A37" s="470" t="s">
        <v>355</v>
      </c>
      <c r="B37" s="471"/>
      <c r="C37" s="471"/>
      <c r="D37" s="471"/>
      <c r="E37" s="471"/>
      <c r="F37" s="471"/>
      <c r="G37" s="471"/>
      <c r="H37" s="471"/>
      <c r="I37" s="471"/>
      <c r="J37" s="471"/>
      <c r="K37" s="471"/>
      <c r="L37" s="471"/>
      <c r="M37" s="471"/>
      <c r="N37" s="471"/>
      <c r="O37" s="471"/>
      <c r="P37" s="472"/>
      <c r="Q37" s="307">
        <f>SUM(Q27:Q36)</f>
        <v>0</v>
      </c>
    </row>
    <row r="38" spans="1:40" s="308" customFormat="1" ht="27" customHeight="1">
      <c r="A38" s="309"/>
      <c r="C38" s="310"/>
      <c r="D38" s="311"/>
      <c r="E38" s="311"/>
      <c r="F38" s="311"/>
      <c r="G38" s="311"/>
      <c r="H38" s="311"/>
      <c r="I38" s="311"/>
      <c r="J38" s="311"/>
      <c r="K38" s="311"/>
      <c r="L38" s="311"/>
      <c r="M38" s="311"/>
      <c r="N38" s="311"/>
      <c r="O38" s="311"/>
      <c r="P38" s="311"/>
      <c r="Q38" s="312"/>
    </row>
    <row r="39" spans="1:40" s="308" customFormat="1" ht="22.5" customHeight="1">
      <c r="A39" s="475" t="s">
        <v>357</v>
      </c>
      <c r="B39" s="475"/>
      <c r="C39" s="475"/>
      <c r="D39" s="475"/>
      <c r="E39" s="475"/>
      <c r="F39" s="475"/>
      <c r="G39" s="475"/>
      <c r="H39" s="475"/>
      <c r="I39" s="475"/>
      <c r="J39" s="475"/>
      <c r="K39" s="475"/>
      <c r="L39" s="475"/>
      <c r="M39" s="475"/>
      <c r="N39" s="475"/>
      <c r="O39" s="475"/>
      <c r="P39" s="475"/>
      <c r="Q39" s="475"/>
    </row>
    <row r="40" spans="1:40" ht="31.5" customHeight="1">
      <c r="A40" s="286"/>
      <c r="B40" s="286"/>
      <c r="C40" s="475" t="s">
        <v>328</v>
      </c>
      <c r="D40" s="476"/>
      <c r="E40" s="476"/>
      <c r="F40" s="475" t="s">
        <v>329</v>
      </c>
      <c r="G40" s="476"/>
      <c r="H40" s="476"/>
      <c r="I40" s="475" t="s">
        <v>330</v>
      </c>
      <c r="J40" s="476"/>
      <c r="K40" s="476"/>
      <c r="L40" s="475" t="s">
        <v>331</v>
      </c>
      <c r="M40" s="476"/>
      <c r="N40" s="476"/>
      <c r="O40" s="287"/>
      <c r="P40" s="287"/>
      <c r="Q40" s="288"/>
    </row>
    <row r="41" spans="1:40" ht="63" customHeight="1">
      <c r="A41" s="289" t="s">
        <v>332</v>
      </c>
      <c r="B41" s="289" t="s">
        <v>333</v>
      </c>
      <c r="C41" s="290" t="s">
        <v>334</v>
      </c>
      <c r="D41" s="290" t="s">
        <v>335</v>
      </c>
      <c r="E41" s="290" t="s">
        <v>336</v>
      </c>
      <c r="F41" s="290" t="s">
        <v>337</v>
      </c>
      <c r="G41" s="290" t="s">
        <v>336</v>
      </c>
      <c r="H41" s="290" t="s">
        <v>334</v>
      </c>
      <c r="I41" s="290" t="s">
        <v>334</v>
      </c>
      <c r="J41" s="290" t="s">
        <v>337</v>
      </c>
      <c r="K41" s="290" t="s">
        <v>338</v>
      </c>
      <c r="L41" s="290" t="s">
        <v>339</v>
      </c>
      <c r="M41" s="290" t="s">
        <v>340</v>
      </c>
      <c r="N41" s="290" t="s">
        <v>341</v>
      </c>
      <c r="O41" s="291" t="s">
        <v>342</v>
      </c>
      <c r="P41" s="291" t="s">
        <v>343</v>
      </c>
      <c r="Q41" s="289" t="s">
        <v>344</v>
      </c>
    </row>
    <row r="42" spans="1:40">
      <c r="A42" s="292">
        <v>1</v>
      </c>
      <c r="B42" s="293" t="s">
        <v>345</v>
      </c>
      <c r="C42" s="294">
        <v>0</v>
      </c>
      <c r="D42" s="295">
        <v>0</v>
      </c>
      <c r="E42" s="295">
        <v>0</v>
      </c>
      <c r="F42" s="295">
        <v>0</v>
      </c>
      <c r="G42" s="295">
        <v>0</v>
      </c>
      <c r="H42" s="295">
        <v>0</v>
      </c>
      <c r="I42" s="295">
        <v>0</v>
      </c>
      <c r="J42" s="295">
        <v>0</v>
      </c>
      <c r="K42" s="295">
        <v>0</v>
      </c>
      <c r="L42" s="295">
        <v>0</v>
      </c>
      <c r="M42" s="295">
        <v>0</v>
      </c>
      <c r="N42" s="295">
        <v>0</v>
      </c>
      <c r="O42" s="296"/>
      <c r="P42" s="296"/>
      <c r="Q42" s="297">
        <f>AVERAGE(C42:N42)</f>
        <v>0</v>
      </c>
    </row>
    <row r="43" spans="1:40">
      <c r="A43" s="292">
        <v>2</v>
      </c>
      <c r="B43" s="298" t="s">
        <v>346</v>
      </c>
      <c r="C43" s="299">
        <v>0</v>
      </c>
      <c r="D43" s="300">
        <v>0</v>
      </c>
      <c r="E43" s="300">
        <v>0</v>
      </c>
      <c r="F43" s="300">
        <v>0</v>
      </c>
      <c r="G43" s="300">
        <v>0</v>
      </c>
      <c r="H43" s="300">
        <v>0</v>
      </c>
      <c r="I43" s="300">
        <v>0</v>
      </c>
      <c r="J43" s="300">
        <v>0</v>
      </c>
      <c r="K43" s="300">
        <v>0</v>
      </c>
      <c r="L43" s="300">
        <v>0</v>
      </c>
      <c r="M43" s="300">
        <v>0</v>
      </c>
      <c r="N43" s="300">
        <v>0</v>
      </c>
      <c r="O43" s="296"/>
      <c r="P43" s="296"/>
      <c r="Q43" s="297">
        <f>AVERAGE(C43:N43)*(7/8)</f>
        <v>0</v>
      </c>
    </row>
    <row r="44" spans="1:40">
      <c r="A44" s="292">
        <v>3</v>
      </c>
      <c r="B44" s="298" t="s">
        <v>347</v>
      </c>
      <c r="C44" s="299">
        <v>0</v>
      </c>
      <c r="D44" s="300">
        <v>0</v>
      </c>
      <c r="E44" s="300">
        <v>0</v>
      </c>
      <c r="F44" s="300">
        <v>0</v>
      </c>
      <c r="G44" s="300">
        <v>0</v>
      </c>
      <c r="H44" s="300">
        <v>0</v>
      </c>
      <c r="I44" s="300">
        <v>0</v>
      </c>
      <c r="J44" s="300">
        <v>0</v>
      </c>
      <c r="K44" s="300">
        <v>0</v>
      </c>
      <c r="L44" s="300">
        <v>0</v>
      </c>
      <c r="M44" s="300">
        <v>0</v>
      </c>
      <c r="N44" s="300">
        <v>0</v>
      </c>
      <c r="O44" s="296"/>
      <c r="P44" s="296"/>
      <c r="Q44" s="297">
        <f>AVERAGE(C44:N44)*(6/8)</f>
        <v>0</v>
      </c>
    </row>
    <row r="45" spans="1:40">
      <c r="A45" s="292">
        <v>4</v>
      </c>
      <c r="B45" s="298" t="s">
        <v>348</v>
      </c>
      <c r="C45" s="299">
        <v>0</v>
      </c>
      <c r="D45" s="300">
        <v>0</v>
      </c>
      <c r="E45" s="300">
        <v>0</v>
      </c>
      <c r="F45" s="300">
        <v>0</v>
      </c>
      <c r="G45" s="300">
        <v>0</v>
      </c>
      <c r="H45" s="300">
        <v>0</v>
      </c>
      <c r="I45" s="300">
        <v>0</v>
      </c>
      <c r="J45" s="300">
        <v>0</v>
      </c>
      <c r="K45" s="300">
        <v>0</v>
      </c>
      <c r="L45" s="300">
        <v>0</v>
      </c>
      <c r="M45" s="300">
        <v>0</v>
      </c>
      <c r="N45" s="300">
        <v>0</v>
      </c>
      <c r="O45" s="296"/>
      <c r="P45" s="296"/>
      <c r="Q45" s="297">
        <f>AVERAGE(C45:N45)*(5/8)</f>
        <v>0</v>
      </c>
    </row>
    <row r="46" spans="1:40">
      <c r="A46" s="292">
        <v>5</v>
      </c>
      <c r="B46" s="298" t="s">
        <v>349</v>
      </c>
      <c r="C46" s="299">
        <v>0</v>
      </c>
      <c r="D46" s="300">
        <v>0</v>
      </c>
      <c r="E46" s="300">
        <v>0</v>
      </c>
      <c r="F46" s="300">
        <v>0</v>
      </c>
      <c r="G46" s="300">
        <v>0</v>
      </c>
      <c r="H46" s="300">
        <v>0</v>
      </c>
      <c r="I46" s="300">
        <v>0</v>
      </c>
      <c r="J46" s="300">
        <v>0</v>
      </c>
      <c r="K46" s="300">
        <v>0</v>
      </c>
      <c r="L46" s="300">
        <v>0</v>
      </c>
      <c r="M46" s="300">
        <v>0</v>
      </c>
      <c r="N46" s="300">
        <v>0</v>
      </c>
      <c r="O46" s="296"/>
      <c r="P46" s="296"/>
      <c r="Q46" s="297">
        <f>AVERAGE(C46:N46)*(4/8)</f>
        <v>0</v>
      </c>
    </row>
    <row r="47" spans="1:40">
      <c r="A47" s="292">
        <v>6</v>
      </c>
      <c r="B47" s="298" t="s">
        <v>350</v>
      </c>
      <c r="C47" s="299">
        <v>0</v>
      </c>
      <c r="D47" s="300">
        <v>0</v>
      </c>
      <c r="E47" s="300">
        <v>0</v>
      </c>
      <c r="F47" s="300">
        <v>0</v>
      </c>
      <c r="G47" s="300">
        <v>0</v>
      </c>
      <c r="H47" s="300">
        <v>0</v>
      </c>
      <c r="I47" s="300">
        <v>0</v>
      </c>
      <c r="J47" s="300">
        <v>0</v>
      </c>
      <c r="K47" s="300">
        <v>0</v>
      </c>
      <c r="L47" s="300">
        <v>0</v>
      </c>
      <c r="M47" s="300">
        <v>0</v>
      </c>
      <c r="N47" s="300">
        <v>0</v>
      </c>
      <c r="O47" s="296"/>
      <c r="P47" s="296"/>
      <c r="Q47" s="297">
        <f>AVERAGE(C47:N47)*(3/8)</f>
        <v>0</v>
      </c>
    </row>
    <row r="48" spans="1:40">
      <c r="A48" s="292">
        <v>7</v>
      </c>
      <c r="B48" s="298" t="s">
        <v>351</v>
      </c>
      <c r="C48" s="299">
        <v>0</v>
      </c>
      <c r="D48" s="300">
        <v>0</v>
      </c>
      <c r="E48" s="300">
        <v>0</v>
      </c>
      <c r="F48" s="300">
        <v>0</v>
      </c>
      <c r="G48" s="300">
        <v>0</v>
      </c>
      <c r="H48" s="300">
        <v>0</v>
      </c>
      <c r="I48" s="300">
        <v>0</v>
      </c>
      <c r="J48" s="300">
        <v>0</v>
      </c>
      <c r="K48" s="300">
        <v>0</v>
      </c>
      <c r="L48" s="300">
        <v>0</v>
      </c>
      <c r="M48" s="300">
        <v>0</v>
      </c>
      <c r="N48" s="300">
        <v>0</v>
      </c>
      <c r="O48" s="296"/>
      <c r="P48" s="296"/>
      <c r="Q48" s="297">
        <f>AVERAGE(C48:N48)*(2/8)</f>
        <v>0</v>
      </c>
    </row>
    <row r="49" spans="1:40">
      <c r="A49" s="292">
        <v>8</v>
      </c>
      <c r="B49" s="298" t="s">
        <v>352</v>
      </c>
      <c r="C49" s="299">
        <v>0</v>
      </c>
      <c r="D49" s="300">
        <v>0</v>
      </c>
      <c r="E49" s="300">
        <v>0</v>
      </c>
      <c r="F49" s="300">
        <v>0</v>
      </c>
      <c r="G49" s="300">
        <v>0</v>
      </c>
      <c r="H49" s="300">
        <v>0</v>
      </c>
      <c r="I49" s="300">
        <v>0</v>
      </c>
      <c r="J49" s="300">
        <v>0</v>
      </c>
      <c r="K49" s="300">
        <v>0</v>
      </c>
      <c r="L49" s="300">
        <v>0</v>
      </c>
      <c r="M49" s="300">
        <v>0</v>
      </c>
      <c r="N49" s="300">
        <v>0</v>
      </c>
      <c r="O49" s="296"/>
      <c r="P49" s="296"/>
      <c r="Q49" s="297">
        <f>AVERAGE(C49:N49)*(1/8)</f>
        <v>0</v>
      </c>
    </row>
    <row r="50" spans="1:40" s="301" customFormat="1" ht="60">
      <c r="A50" s="292">
        <v>9</v>
      </c>
      <c r="B50" s="302" t="s">
        <v>353</v>
      </c>
      <c r="C50" s="467"/>
      <c r="D50" s="468"/>
      <c r="E50" s="468"/>
      <c r="F50" s="468"/>
      <c r="G50" s="468"/>
      <c r="H50" s="468"/>
      <c r="I50" s="468"/>
      <c r="J50" s="468"/>
      <c r="K50" s="468"/>
      <c r="L50" s="468"/>
      <c r="M50" s="468"/>
      <c r="N50" s="469"/>
      <c r="O50" s="303">
        <v>0</v>
      </c>
      <c r="P50" s="296"/>
      <c r="Q50" s="297">
        <f>O50/2080</f>
        <v>0</v>
      </c>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row>
    <row r="51" spans="1:40" ht="45.75" thickBot="1">
      <c r="A51" s="292">
        <v>10</v>
      </c>
      <c r="B51" s="304" t="s">
        <v>354</v>
      </c>
      <c r="C51" s="467"/>
      <c r="D51" s="468"/>
      <c r="E51" s="468"/>
      <c r="F51" s="468"/>
      <c r="G51" s="468"/>
      <c r="H51" s="468"/>
      <c r="I51" s="468"/>
      <c r="J51" s="468"/>
      <c r="K51" s="468"/>
      <c r="L51" s="468"/>
      <c r="M51" s="468"/>
      <c r="N51" s="469"/>
      <c r="O51" s="305"/>
      <c r="P51" s="306">
        <v>0</v>
      </c>
      <c r="Q51" s="297">
        <f>P51/300</f>
        <v>0</v>
      </c>
    </row>
    <row r="52" spans="1:40" ht="15.75" thickBot="1">
      <c r="A52" s="470" t="s">
        <v>355</v>
      </c>
      <c r="B52" s="471"/>
      <c r="C52" s="471"/>
      <c r="D52" s="471"/>
      <c r="E52" s="471"/>
      <c r="F52" s="471"/>
      <c r="G52" s="471"/>
      <c r="H52" s="471"/>
      <c r="I52" s="471"/>
      <c r="J52" s="471"/>
      <c r="K52" s="471"/>
      <c r="L52" s="471"/>
      <c r="M52" s="471"/>
      <c r="N52" s="471"/>
      <c r="O52" s="471"/>
      <c r="P52" s="472"/>
      <c r="Q52" s="307">
        <f>SUM(Q42:Q51)</f>
        <v>0</v>
      </c>
    </row>
    <row r="53" spans="1:40">
      <c r="A53" s="309"/>
      <c r="B53" s="308"/>
      <c r="C53" s="310"/>
      <c r="D53" s="311"/>
      <c r="E53" s="311"/>
      <c r="F53" s="311"/>
      <c r="G53" s="311"/>
      <c r="H53" s="311"/>
      <c r="I53" s="311"/>
      <c r="J53" s="311"/>
      <c r="K53" s="311"/>
      <c r="L53" s="311"/>
      <c r="M53" s="311"/>
      <c r="N53" s="311"/>
      <c r="O53" s="311"/>
      <c r="P53" s="311"/>
      <c r="Q53" s="312"/>
    </row>
    <row r="54" spans="1:40">
      <c r="A54" s="313"/>
      <c r="B54" s="308"/>
      <c r="C54" s="314"/>
      <c r="D54" s="315"/>
      <c r="E54" s="315"/>
      <c r="F54" s="315"/>
      <c r="G54" s="315"/>
      <c r="H54" s="315"/>
      <c r="I54" s="315"/>
      <c r="J54" s="315"/>
      <c r="K54" s="315"/>
      <c r="L54" s="315"/>
      <c r="M54" s="315"/>
      <c r="N54" s="315"/>
      <c r="O54" s="315"/>
      <c r="P54" s="315"/>
      <c r="Q54" s="315"/>
    </row>
    <row r="55" spans="1:40" ht="15.75">
      <c r="A55" s="313"/>
      <c r="B55" s="473" t="s">
        <v>358</v>
      </c>
      <c r="C55" s="474"/>
      <c r="D55" s="474"/>
      <c r="E55" s="474"/>
      <c r="F55" s="474"/>
      <c r="G55" s="474"/>
      <c r="H55" s="474"/>
      <c r="I55" s="474"/>
      <c r="J55" s="474"/>
      <c r="K55" s="474"/>
      <c r="L55" s="315"/>
      <c r="M55" s="315"/>
      <c r="N55" s="315"/>
      <c r="O55" s="315"/>
      <c r="P55" s="315"/>
      <c r="Q55" s="315"/>
    </row>
    <row r="56" spans="1:40" ht="45.75" customHeight="1">
      <c r="A56" s="308">
        <v>1</v>
      </c>
      <c r="B56" s="466" t="s">
        <v>366</v>
      </c>
      <c r="C56" s="466"/>
      <c r="D56" s="466"/>
      <c r="E56" s="466"/>
      <c r="F56" s="466"/>
      <c r="G56" s="466"/>
      <c r="H56" s="466"/>
      <c r="I56" s="466"/>
      <c r="J56" s="466"/>
      <c r="K56" s="466"/>
      <c r="L56" s="466"/>
      <c r="M56" s="466"/>
      <c r="N56" s="466"/>
      <c r="O56" s="466"/>
      <c r="P56" s="466"/>
      <c r="Q56" s="466"/>
      <c r="R56" s="466"/>
    </row>
    <row r="57" spans="1:40" ht="109.5" customHeight="1">
      <c r="A57" s="308">
        <v>2</v>
      </c>
      <c r="B57" s="466" t="s">
        <v>359</v>
      </c>
      <c r="C57" s="466"/>
      <c r="D57" s="466"/>
      <c r="E57" s="466"/>
      <c r="F57" s="466"/>
      <c r="G57" s="466"/>
      <c r="H57" s="466"/>
      <c r="I57" s="466"/>
      <c r="J57" s="466"/>
      <c r="K57" s="466"/>
      <c r="L57" s="466"/>
      <c r="M57" s="466"/>
      <c r="N57" s="466"/>
      <c r="O57" s="466"/>
      <c r="P57" s="466"/>
      <c r="Q57" s="466"/>
      <c r="R57" s="466"/>
    </row>
    <row r="58" spans="1:40" ht="61.5" customHeight="1">
      <c r="A58" s="308">
        <v>3</v>
      </c>
      <c r="B58" s="466" t="s">
        <v>360</v>
      </c>
      <c r="C58" s="466"/>
      <c r="D58" s="466"/>
      <c r="E58" s="466"/>
      <c r="F58" s="466"/>
      <c r="G58" s="466"/>
      <c r="H58" s="466"/>
      <c r="I58" s="466"/>
      <c r="J58" s="466"/>
      <c r="K58" s="466"/>
      <c r="L58" s="466"/>
      <c r="M58" s="466"/>
      <c r="N58" s="466"/>
      <c r="O58" s="466"/>
      <c r="P58" s="466"/>
      <c r="Q58" s="466"/>
      <c r="R58" s="466"/>
    </row>
    <row r="59" spans="1:40" ht="60.75" customHeight="1">
      <c r="A59" s="308">
        <v>4</v>
      </c>
      <c r="B59" s="466" t="s">
        <v>361</v>
      </c>
      <c r="C59" s="466"/>
      <c r="D59" s="466"/>
      <c r="E59" s="466"/>
      <c r="F59" s="466"/>
      <c r="G59" s="466"/>
      <c r="H59" s="466"/>
      <c r="I59" s="466"/>
      <c r="J59" s="466"/>
      <c r="K59" s="466"/>
      <c r="L59" s="466"/>
      <c r="M59" s="466"/>
      <c r="N59" s="466"/>
      <c r="O59" s="466"/>
      <c r="P59" s="466"/>
      <c r="Q59" s="466"/>
      <c r="R59" s="466"/>
    </row>
  </sheetData>
  <mergeCells count="34">
    <mergeCell ref="C25:E25"/>
    <mergeCell ref="F25:H25"/>
    <mergeCell ref="I25:K25"/>
    <mergeCell ref="L25:N25"/>
    <mergeCell ref="A24:Q24"/>
    <mergeCell ref="A1:Q1"/>
    <mergeCell ref="A2:Q2"/>
    <mergeCell ref="A4:Q4"/>
    <mergeCell ref="C6:Q6"/>
    <mergeCell ref="A22:P22"/>
    <mergeCell ref="C20:N20"/>
    <mergeCell ref="C21:N21"/>
    <mergeCell ref="C7:Q7"/>
    <mergeCell ref="A9:Q9"/>
    <mergeCell ref="C10:E10"/>
    <mergeCell ref="F10:H10"/>
    <mergeCell ref="I10:K10"/>
    <mergeCell ref="L10:N10"/>
    <mergeCell ref="C40:E40"/>
    <mergeCell ref="F40:H40"/>
    <mergeCell ref="I40:K40"/>
    <mergeCell ref="L40:N40"/>
    <mergeCell ref="C35:N35"/>
    <mergeCell ref="C36:N36"/>
    <mergeCell ref="A37:P37"/>
    <mergeCell ref="A39:Q39"/>
    <mergeCell ref="B58:R58"/>
    <mergeCell ref="B59:R59"/>
    <mergeCell ref="C50:N50"/>
    <mergeCell ref="C51:N51"/>
    <mergeCell ref="A52:P52"/>
    <mergeCell ref="B55:K55"/>
    <mergeCell ref="B56:R56"/>
    <mergeCell ref="B57:R57"/>
  </mergeCells>
  <phoneticPr fontId="5" type="noConversion"/>
  <pageMargins left="0.70866141732283472" right="0.70866141732283472" top="0.74803149606299213" bottom="0.74803149606299213" header="0.31496062992125984" footer="0.31496062992125984"/>
  <pageSetup paperSize="9" scale="5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40" zoomScale="90" zoomScaleNormal="90" workbookViewId="0">
      <selection activeCell="J20" sqref="J20"/>
    </sheetView>
  </sheetViews>
  <sheetFormatPr defaultRowHeight="18" customHeight="1"/>
  <cols>
    <col min="1" max="1" width="30.7109375" style="188" customWidth="1"/>
    <col min="2" max="2" width="22.5703125" style="188" customWidth="1"/>
    <col min="3" max="3" width="3.85546875" style="188" customWidth="1"/>
    <col min="4" max="4" width="19.42578125" style="188" customWidth="1"/>
    <col min="5" max="5" width="20.28515625" style="188" customWidth="1"/>
    <col min="6" max="8" width="16.28515625" style="188" customWidth="1"/>
    <col min="9" max="9" width="2.42578125" style="188" customWidth="1"/>
    <col min="10" max="10" width="20.85546875" style="188" customWidth="1"/>
    <col min="11" max="11" width="32.28515625" style="188" customWidth="1"/>
    <col min="12" max="16384" width="9.140625" style="188"/>
  </cols>
  <sheetData>
    <row r="1" spans="1:11" s="60" customFormat="1" ht="45.75" customHeight="1">
      <c r="A1" s="388" t="s">
        <v>271</v>
      </c>
      <c r="B1" s="389"/>
      <c r="C1" s="389"/>
      <c r="D1" s="389"/>
      <c r="E1" s="464"/>
      <c r="F1" s="464"/>
      <c r="G1" s="464"/>
      <c r="H1" s="465"/>
    </row>
    <row r="2" spans="1:11" ht="15" customHeight="1">
      <c r="A2" s="485" t="s">
        <v>275</v>
      </c>
      <c r="B2" s="486"/>
      <c r="D2" s="363" t="s">
        <v>276</v>
      </c>
      <c r="E2" s="364"/>
      <c r="F2" s="363"/>
      <c r="G2" s="363"/>
      <c r="H2" s="363"/>
      <c r="J2" s="374"/>
      <c r="K2" s="214"/>
    </row>
    <row r="3" spans="1:11" ht="54.75" customHeight="1">
      <c r="A3" s="361"/>
      <c r="B3" s="192" t="s">
        <v>264</v>
      </c>
      <c r="D3" s="189"/>
      <c r="E3" s="189" t="s">
        <v>201</v>
      </c>
      <c r="F3" s="189" t="s">
        <v>202</v>
      </c>
      <c r="G3" s="190" t="s">
        <v>203</v>
      </c>
      <c r="H3" s="191" t="s">
        <v>204</v>
      </c>
      <c r="J3" s="375"/>
      <c r="K3" s="192" t="s">
        <v>278</v>
      </c>
    </row>
    <row r="4" spans="1:11" ht="23.25" customHeight="1">
      <c r="A4" s="362"/>
      <c r="B4" s="192" t="s">
        <v>325</v>
      </c>
      <c r="D4" s="193" t="s">
        <v>205</v>
      </c>
      <c r="E4" s="194"/>
      <c r="F4" s="194"/>
      <c r="G4" s="194"/>
      <c r="H4" s="195">
        <f>SUM(E4:G4)</f>
        <v>0</v>
      </c>
      <c r="J4" s="376"/>
      <c r="K4" s="228" t="s">
        <v>325</v>
      </c>
    </row>
    <row r="5" spans="1:11" ht="19.5" customHeight="1">
      <c r="A5" s="196" t="s">
        <v>206</v>
      </c>
      <c r="B5" s="197"/>
      <c r="D5" s="196" t="s">
        <v>206</v>
      </c>
      <c r="E5" s="198"/>
      <c r="F5" s="198"/>
      <c r="G5" s="198"/>
      <c r="H5" s="105"/>
      <c r="J5" s="199" t="s">
        <v>206</v>
      </c>
      <c r="K5" s="200">
        <f t="shared" ref="K5:K16" si="0">B5*30*$H$4</f>
        <v>0</v>
      </c>
    </row>
    <row r="6" spans="1:11" ht="19.5" customHeight="1">
      <c r="A6" s="196" t="s">
        <v>207</v>
      </c>
      <c r="B6" s="197"/>
      <c r="D6" s="196" t="s">
        <v>207</v>
      </c>
      <c r="E6" s="198"/>
      <c r="F6" s="198"/>
      <c r="G6" s="198"/>
      <c r="H6" s="105"/>
      <c r="J6" s="199" t="s">
        <v>207</v>
      </c>
      <c r="K6" s="200">
        <f t="shared" si="0"/>
        <v>0</v>
      </c>
    </row>
    <row r="7" spans="1:11" ht="19.5" customHeight="1">
      <c r="A7" s="196" t="s">
        <v>208</v>
      </c>
      <c r="B7" s="197"/>
      <c r="D7" s="196" t="s">
        <v>208</v>
      </c>
      <c r="E7" s="198"/>
      <c r="F7" s="198"/>
      <c r="G7" s="198"/>
      <c r="H7" s="105"/>
      <c r="J7" s="199" t="s">
        <v>208</v>
      </c>
      <c r="K7" s="200">
        <f t="shared" si="0"/>
        <v>0</v>
      </c>
    </row>
    <row r="8" spans="1:11" ht="19.5" customHeight="1">
      <c r="A8" s="196" t="s">
        <v>209</v>
      </c>
      <c r="B8" s="197"/>
      <c r="D8" s="196" t="s">
        <v>209</v>
      </c>
      <c r="E8" s="198"/>
      <c r="F8" s="198"/>
      <c r="G8" s="198"/>
      <c r="H8" s="105"/>
      <c r="J8" s="199" t="s">
        <v>209</v>
      </c>
      <c r="K8" s="200">
        <f t="shared" si="0"/>
        <v>0</v>
      </c>
    </row>
    <row r="9" spans="1:11" ht="19.5" customHeight="1">
      <c r="A9" s="196" t="s">
        <v>210</v>
      </c>
      <c r="B9" s="197"/>
      <c r="D9" s="196" t="s">
        <v>210</v>
      </c>
      <c r="E9" s="198"/>
      <c r="F9" s="198"/>
      <c r="G9" s="198"/>
      <c r="H9" s="105"/>
      <c r="J9" s="199" t="s">
        <v>210</v>
      </c>
      <c r="K9" s="200">
        <f t="shared" si="0"/>
        <v>0</v>
      </c>
    </row>
    <row r="10" spans="1:11" ht="19.5" customHeight="1">
      <c r="A10" s="196" t="s">
        <v>211</v>
      </c>
      <c r="B10" s="197"/>
      <c r="D10" s="196" t="s">
        <v>211</v>
      </c>
      <c r="E10" s="198"/>
      <c r="F10" s="198"/>
      <c r="G10" s="198"/>
      <c r="H10" s="105"/>
      <c r="J10" s="199" t="s">
        <v>211</v>
      </c>
      <c r="K10" s="200">
        <f t="shared" si="0"/>
        <v>0</v>
      </c>
    </row>
    <row r="11" spans="1:11" ht="19.5" customHeight="1">
      <c r="A11" s="196" t="s">
        <v>212</v>
      </c>
      <c r="B11" s="197"/>
      <c r="D11" s="196" t="s">
        <v>212</v>
      </c>
      <c r="E11" s="198"/>
      <c r="F11" s="198"/>
      <c r="G11" s="198"/>
      <c r="H11" s="105"/>
      <c r="J11" s="199" t="s">
        <v>212</v>
      </c>
      <c r="K11" s="200">
        <f t="shared" si="0"/>
        <v>0</v>
      </c>
    </row>
    <row r="12" spans="1:11" ht="19.5" customHeight="1">
      <c r="A12" s="196" t="s">
        <v>213</v>
      </c>
      <c r="B12" s="197"/>
      <c r="D12" s="196" t="s">
        <v>213</v>
      </c>
      <c r="E12" s="198"/>
      <c r="F12" s="198"/>
      <c r="G12" s="198"/>
      <c r="H12" s="105"/>
      <c r="J12" s="199" t="s">
        <v>213</v>
      </c>
      <c r="K12" s="200">
        <f t="shared" si="0"/>
        <v>0</v>
      </c>
    </row>
    <row r="13" spans="1:11" ht="19.5" customHeight="1">
      <c r="A13" s="196" t="s">
        <v>214</v>
      </c>
      <c r="B13" s="197"/>
      <c r="D13" s="196" t="s">
        <v>214</v>
      </c>
      <c r="E13" s="198"/>
      <c r="F13" s="198"/>
      <c r="G13" s="198"/>
      <c r="H13" s="105"/>
      <c r="J13" s="199" t="s">
        <v>214</v>
      </c>
      <c r="K13" s="200">
        <f t="shared" si="0"/>
        <v>0</v>
      </c>
    </row>
    <row r="14" spans="1:11" ht="19.5" customHeight="1">
      <c r="A14" s="196" t="s">
        <v>215</v>
      </c>
      <c r="B14" s="197"/>
      <c r="D14" s="196" t="s">
        <v>215</v>
      </c>
      <c r="E14" s="198"/>
      <c r="F14" s="198"/>
      <c r="G14" s="198"/>
      <c r="H14" s="105"/>
      <c r="J14" s="199" t="s">
        <v>215</v>
      </c>
      <c r="K14" s="200">
        <f t="shared" si="0"/>
        <v>0</v>
      </c>
    </row>
    <row r="15" spans="1:11" ht="19.5" customHeight="1">
      <c r="A15" s="196" t="s">
        <v>216</v>
      </c>
      <c r="B15" s="197"/>
      <c r="D15" s="196" t="s">
        <v>216</v>
      </c>
      <c r="E15" s="198"/>
      <c r="F15" s="198"/>
      <c r="G15" s="198"/>
      <c r="H15" s="105"/>
      <c r="J15" s="199" t="s">
        <v>216</v>
      </c>
      <c r="K15" s="200">
        <f t="shared" si="0"/>
        <v>0</v>
      </c>
    </row>
    <row r="16" spans="1:11" ht="19.5" customHeight="1">
      <c r="A16" s="196" t="s">
        <v>217</v>
      </c>
      <c r="B16" s="197"/>
      <c r="D16" s="196" t="s">
        <v>217</v>
      </c>
      <c r="E16" s="198"/>
      <c r="F16" s="198"/>
      <c r="G16" s="198"/>
      <c r="H16" s="105"/>
      <c r="J16" s="199" t="s">
        <v>217</v>
      </c>
      <c r="K16" s="200">
        <f t="shared" si="0"/>
        <v>0</v>
      </c>
    </row>
    <row r="17" spans="1:11" ht="19.5" customHeight="1">
      <c r="A17" s="196" t="s">
        <v>241</v>
      </c>
      <c r="B17" s="226"/>
      <c r="E17" s="202"/>
      <c r="F17" s="202"/>
      <c r="G17" s="202"/>
      <c r="H17" s="205"/>
      <c r="J17" s="190" t="s">
        <v>218</v>
      </c>
      <c r="K17" s="204">
        <f>SUM(K5:K16)</f>
        <v>0</v>
      </c>
    </row>
    <row r="18" spans="1:11" ht="61.5" customHeight="1">
      <c r="A18" s="201" t="s">
        <v>242</v>
      </c>
      <c r="B18" s="227" t="e">
        <f>SUM(B5:B16)/B17</f>
        <v>#DIV/0!</v>
      </c>
      <c r="E18" s="202"/>
      <c r="F18" s="202"/>
      <c r="G18" s="202"/>
      <c r="H18" s="203"/>
    </row>
    <row r="19" spans="1:11" ht="18" customHeight="1">
      <c r="E19" s="202"/>
      <c r="F19" s="202"/>
      <c r="G19" s="202"/>
      <c r="H19" s="205"/>
    </row>
    <row r="20" spans="1:11" ht="36.75" customHeight="1">
      <c r="A20" s="374"/>
      <c r="B20" s="192" t="s">
        <v>219</v>
      </c>
    </row>
    <row r="21" spans="1:11" ht="80.25" customHeight="1">
      <c r="A21" s="376"/>
      <c r="B21" s="192" t="s">
        <v>325</v>
      </c>
      <c r="D21" s="206" t="s">
        <v>200</v>
      </c>
      <c r="E21" s="207" t="s">
        <v>220</v>
      </c>
      <c r="F21" s="208" t="s">
        <v>221</v>
      </c>
      <c r="G21" s="209"/>
    </row>
    <row r="22" spans="1:11" ht="23.25" customHeight="1">
      <c r="A22" s="196" t="s">
        <v>206</v>
      </c>
      <c r="B22" s="200">
        <f t="shared" ref="B22:B33" si="1">B5*($E5*$E$4+$F5*$F$4+$G5*$G$4)*30</f>
        <v>0</v>
      </c>
      <c r="D22" s="210" t="s">
        <v>222</v>
      </c>
      <c r="E22" s="211"/>
      <c r="F22" s="198"/>
    </row>
    <row r="23" spans="1:11" ht="23.25" customHeight="1">
      <c r="A23" s="196" t="s">
        <v>207</v>
      </c>
      <c r="B23" s="200">
        <f t="shared" si="1"/>
        <v>0</v>
      </c>
      <c r="D23" s="210" t="s">
        <v>223</v>
      </c>
      <c r="E23" s="211"/>
      <c r="F23" s="198"/>
    </row>
    <row r="24" spans="1:11" ht="23.25" customHeight="1">
      <c r="A24" s="196" t="s">
        <v>208</v>
      </c>
      <c r="B24" s="200">
        <f t="shared" si="1"/>
        <v>0</v>
      </c>
      <c r="D24" s="210" t="s">
        <v>270</v>
      </c>
      <c r="E24" s="211"/>
      <c r="F24" s="198"/>
    </row>
    <row r="25" spans="1:11" ht="23.25" customHeight="1">
      <c r="A25" s="196" t="s">
        <v>209</v>
      </c>
      <c r="B25" s="200">
        <f t="shared" si="1"/>
        <v>0</v>
      </c>
    </row>
    <row r="26" spans="1:11" ht="23.25" customHeight="1">
      <c r="A26" s="196" t="s">
        <v>210</v>
      </c>
      <c r="B26" s="200">
        <f t="shared" si="1"/>
        <v>0</v>
      </c>
    </row>
    <row r="27" spans="1:11" ht="23.25" customHeight="1">
      <c r="A27" s="196" t="s">
        <v>211</v>
      </c>
      <c r="B27" s="200">
        <f t="shared" si="1"/>
        <v>0</v>
      </c>
    </row>
    <row r="28" spans="1:11" ht="23.25" customHeight="1">
      <c r="A28" s="196" t="s">
        <v>212</v>
      </c>
      <c r="B28" s="200">
        <f t="shared" si="1"/>
        <v>0</v>
      </c>
    </row>
    <row r="29" spans="1:11" ht="23.25" customHeight="1">
      <c r="A29" s="196" t="s">
        <v>213</v>
      </c>
      <c r="B29" s="200">
        <f t="shared" si="1"/>
        <v>0</v>
      </c>
    </row>
    <row r="30" spans="1:11" ht="23.25" customHeight="1">
      <c r="A30" s="196" t="s">
        <v>214</v>
      </c>
      <c r="B30" s="200">
        <f t="shared" si="1"/>
        <v>0</v>
      </c>
    </row>
    <row r="31" spans="1:11" ht="23.25" customHeight="1">
      <c r="A31" s="196" t="s">
        <v>215</v>
      </c>
      <c r="B31" s="200">
        <f t="shared" si="1"/>
        <v>0</v>
      </c>
    </row>
    <row r="32" spans="1:11" ht="23.25" customHeight="1">
      <c r="A32" s="196" t="s">
        <v>216</v>
      </c>
      <c r="B32" s="200">
        <f t="shared" si="1"/>
        <v>0</v>
      </c>
    </row>
    <row r="33" spans="1:2" ht="23.25" customHeight="1">
      <c r="A33" s="196" t="s">
        <v>217</v>
      </c>
      <c r="B33" s="200">
        <f t="shared" si="1"/>
        <v>0</v>
      </c>
    </row>
    <row r="34" spans="1:2" ht="51" customHeight="1">
      <c r="A34" s="212" t="s">
        <v>225</v>
      </c>
      <c r="B34" s="213">
        <f>SUM(B22:B33)</f>
        <v>0</v>
      </c>
    </row>
    <row r="36" spans="1:2" ht="18" customHeight="1">
      <c r="A36" s="365" t="s">
        <v>226</v>
      </c>
      <c r="B36" s="465"/>
    </row>
    <row r="37" spans="1:2" ht="18" customHeight="1">
      <c r="A37" s="236"/>
      <c r="B37" s="234" t="s">
        <v>325</v>
      </c>
    </row>
    <row r="38" spans="1:2" ht="18" customHeight="1">
      <c r="A38" s="196" t="s">
        <v>206</v>
      </c>
      <c r="B38" s="200">
        <f t="shared" ref="B38:B49" si="2">K5*(($E$22*$F$22)+($E$23*$F$23)+($E$24*$F$24))</f>
        <v>0</v>
      </c>
    </row>
    <row r="39" spans="1:2" ht="18" customHeight="1">
      <c r="A39" s="196" t="s">
        <v>207</v>
      </c>
      <c r="B39" s="200">
        <f t="shared" si="2"/>
        <v>0</v>
      </c>
    </row>
    <row r="40" spans="1:2" ht="18" customHeight="1">
      <c r="A40" s="196" t="s">
        <v>208</v>
      </c>
      <c r="B40" s="200">
        <f t="shared" si="2"/>
        <v>0</v>
      </c>
    </row>
    <row r="41" spans="1:2" ht="18" customHeight="1">
      <c r="A41" s="196" t="s">
        <v>209</v>
      </c>
      <c r="B41" s="200">
        <f t="shared" si="2"/>
        <v>0</v>
      </c>
    </row>
    <row r="42" spans="1:2" ht="18" customHeight="1">
      <c r="A42" s="196" t="s">
        <v>210</v>
      </c>
      <c r="B42" s="200">
        <f t="shared" si="2"/>
        <v>0</v>
      </c>
    </row>
    <row r="43" spans="1:2" ht="18" customHeight="1">
      <c r="A43" s="196" t="s">
        <v>211</v>
      </c>
      <c r="B43" s="200">
        <f t="shared" si="2"/>
        <v>0</v>
      </c>
    </row>
    <row r="44" spans="1:2" ht="18" customHeight="1">
      <c r="A44" s="196" t="s">
        <v>212</v>
      </c>
      <c r="B44" s="200">
        <f t="shared" si="2"/>
        <v>0</v>
      </c>
    </row>
    <row r="45" spans="1:2" ht="18" customHeight="1">
      <c r="A45" s="196" t="s">
        <v>213</v>
      </c>
      <c r="B45" s="200">
        <f t="shared" si="2"/>
        <v>0</v>
      </c>
    </row>
    <row r="46" spans="1:2" ht="18" customHeight="1">
      <c r="A46" s="196" t="s">
        <v>214</v>
      </c>
      <c r="B46" s="200">
        <f t="shared" si="2"/>
        <v>0</v>
      </c>
    </row>
    <row r="47" spans="1:2" ht="18" customHeight="1">
      <c r="A47" s="196" t="s">
        <v>215</v>
      </c>
      <c r="B47" s="200">
        <f t="shared" si="2"/>
        <v>0</v>
      </c>
    </row>
    <row r="48" spans="1:2" ht="18" customHeight="1">
      <c r="A48" s="196" t="s">
        <v>216</v>
      </c>
      <c r="B48" s="200">
        <f t="shared" si="2"/>
        <v>0</v>
      </c>
    </row>
    <row r="49" spans="1:2" ht="18" customHeight="1">
      <c r="A49" s="196" t="s">
        <v>217</v>
      </c>
      <c r="B49" s="200">
        <f t="shared" si="2"/>
        <v>0</v>
      </c>
    </row>
    <row r="50" spans="1:2" ht="27" customHeight="1">
      <c r="A50" s="212" t="s">
        <v>227</v>
      </c>
      <c r="B50" s="204">
        <f>SUM(B38:B49)</f>
        <v>0</v>
      </c>
    </row>
    <row r="52" spans="1:2" ht="18" customHeight="1">
      <c r="A52" s="365" t="s">
        <v>228</v>
      </c>
      <c r="B52" s="465"/>
    </row>
    <row r="53" spans="1:2" ht="18" customHeight="1">
      <c r="A53" s="192" t="s">
        <v>200</v>
      </c>
      <c r="B53" s="192" t="s">
        <v>325</v>
      </c>
    </row>
    <row r="54" spans="1:2" ht="18" customHeight="1">
      <c r="A54" s="214" t="s">
        <v>229</v>
      </c>
      <c r="B54" s="215"/>
    </row>
    <row r="55" spans="1:2" ht="18" customHeight="1">
      <c r="A55" s="214" t="s">
        <v>230</v>
      </c>
      <c r="B55" s="215"/>
    </row>
    <row r="56" spans="1:2" ht="18" customHeight="1">
      <c r="A56" s="214" t="s">
        <v>231</v>
      </c>
      <c r="B56" s="215"/>
    </row>
    <row r="57" spans="1:2" ht="18" customHeight="1">
      <c r="A57" s="214" t="s">
        <v>244</v>
      </c>
      <c r="B57" s="216"/>
    </row>
    <row r="58" spans="1:2" ht="18" customHeight="1">
      <c r="A58" s="217" t="s">
        <v>233</v>
      </c>
      <c r="B58" s="218">
        <f>SUM(B54:B56)</f>
        <v>0</v>
      </c>
    </row>
    <row r="60" spans="1:2" ht="18" customHeight="1">
      <c r="A60" s="365" t="s">
        <v>234</v>
      </c>
      <c r="B60" s="465"/>
    </row>
    <row r="61" spans="1:2" ht="18" customHeight="1">
      <c r="A61" s="192" t="s">
        <v>200</v>
      </c>
      <c r="B61" s="192" t="s">
        <v>325</v>
      </c>
    </row>
    <row r="62" spans="1:2" ht="18" customHeight="1">
      <c r="A62" s="192" t="s">
        <v>235</v>
      </c>
      <c r="B62" s="218">
        <f>B34</f>
        <v>0</v>
      </c>
    </row>
    <row r="63" spans="1:2" ht="18" customHeight="1">
      <c r="A63" s="192" t="s">
        <v>236</v>
      </c>
      <c r="B63" s="218">
        <f>B50</f>
        <v>0</v>
      </c>
    </row>
    <row r="64" spans="1:2" ht="18" customHeight="1">
      <c r="A64" s="192" t="s">
        <v>232</v>
      </c>
      <c r="B64" s="218">
        <f>B58</f>
        <v>0</v>
      </c>
    </row>
    <row r="65" spans="1:2" ht="35.25" customHeight="1">
      <c r="A65" s="192" t="s">
        <v>237</v>
      </c>
      <c r="B65" s="204">
        <f>SUM(B62:B64)</f>
        <v>0</v>
      </c>
    </row>
  </sheetData>
  <mergeCells count="9">
    <mergeCell ref="J2:J4"/>
    <mergeCell ref="A20:A21"/>
    <mergeCell ref="A36:B36"/>
    <mergeCell ref="A52:B52"/>
    <mergeCell ref="A60:B60"/>
    <mergeCell ref="A1:H1"/>
    <mergeCell ref="A3:A4"/>
    <mergeCell ref="D2:H2"/>
    <mergeCell ref="A2:B2"/>
  </mergeCells>
  <phoneticPr fontId="0" type="noConversion"/>
  <pageMargins left="0.75" right="0.75" top="1" bottom="1" header="0.5" footer="0.5"/>
  <pageSetup paperSize="9" orientation="portrait" horizontalDpi="300" verticalDpi="300" r:id="rId1"/>
  <headerFooter alignWithMargins="0"/>
  <ignoredErrors>
    <ignoredError sqref="H4 K5:K16 B22:B33 B38:B49" emptyCellReference="1"/>
    <ignoredError sqref="B18" evalError="1" formulaRange="1"/>
    <ignoredError sqref="B58"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showGridLines="0" zoomScaleNormal="100" workbookViewId="0">
      <selection activeCell="D2" sqref="D2"/>
    </sheetView>
  </sheetViews>
  <sheetFormatPr defaultRowHeight="10.5"/>
  <cols>
    <col min="1" max="1" width="29.85546875" style="23" customWidth="1"/>
    <col min="2" max="4" width="15.5703125" style="23" customWidth="1"/>
    <col min="5" max="16384" width="9.140625" style="23"/>
  </cols>
  <sheetData>
    <row r="1" spans="1:4" ht="32.25" customHeight="1">
      <c r="A1" s="220" t="s">
        <v>247</v>
      </c>
      <c r="B1" s="192" t="s">
        <v>325</v>
      </c>
      <c r="C1" s="192" t="s">
        <v>325</v>
      </c>
      <c r="D1" s="192" t="s">
        <v>325</v>
      </c>
    </row>
    <row r="2" spans="1:4" ht="27" customHeight="1">
      <c r="A2" s="221" t="s">
        <v>238</v>
      </c>
      <c r="B2" s="222"/>
      <c r="C2" s="222"/>
      <c r="D2" s="222"/>
    </row>
    <row r="3" spans="1:4" ht="27" customHeight="1">
      <c r="A3" s="223" t="s">
        <v>263</v>
      </c>
      <c r="B3" s="222"/>
      <c r="C3" s="222"/>
      <c r="D3" s="222"/>
    </row>
    <row r="4" spans="1:4" ht="27" customHeight="1">
      <c r="A4" s="232" t="s">
        <v>260</v>
      </c>
      <c r="B4" s="150"/>
      <c r="C4" s="150"/>
      <c r="D4" s="150"/>
    </row>
    <row r="5" spans="1:4" ht="27" customHeight="1">
      <c r="A5" s="232" t="s">
        <v>239</v>
      </c>
      <c r="B5" s="150"/>
      <c r="C5" s="150"/>
      <c r="D5" s="150"/>
    </row>
    <row r="6" spans="1:4" ht="27" customHeight="1">
      <c r="A6" s="232" t="s">
        <v>261</v>
      </c>
      <c r="B6" s="150"/>
      <c r="C6" s="150"/>
      <c r="D6" s="150"/>
    </row>
    <row r="7" spans="1:4" ht="27" customHeight="1">
      <c r="A7" s="232" t="s">
        <v>262</v>
      </c>
      <c r="B7" s="150"/>
      <c r="C7" s="150"/>
      <c r="D7" s="150"/>
    </row>
    <row r="8" spans="1:4" ht="27" customHeight="1">
      <c r="A8" s="232" t="s">
        <v>31</v>
      </c>
      <c r="B8" s="150"/>
      <c r="C8" s="150"/>
      <c r="D8" s="150"/>
    </row>
    <row r="9" spans="1:4" ht="42" customHeight="1">
      <c r="A9" s="224" t="s">
        <v>240</v>
      </c>
      <c r="B9" s="225">
        <f>SUM(B2:B8)</f>
        <v>0</v>
      </c>
      <c r="C9" s="225">
        <f>SUM(C2:C8)</f>
        <v>0</v>
      </c>
      <c r="D9" s="225">
        <f>SUM(D2:D8)</f>
        <v>0</v>
      </c>
    </row>
    <row r="10" spans="1:4" s="60" customFormat="1" ht="55.5" customHeight="1">
      <c r="A10" s="458" t="s">
        <v>273</v>
      </c>
      <c r="B10" s="458"/>
      <c r="C10" s="458"/>
      <c r="D10" s="458"/>
    </row>
    <row r="11" spans="1:4" s="60" customFormat="1" ht="48" customHeight="1">
      <c r="A11" s="458" t="s">
        <v>272</v>
      </c>
      <c r="B11" s="458"/>
      <c r="C11" s="458"/>
      <c r="D11" s="458"/>
    </row>
  </sheetData>
  <mergeCells count="2">
    <mergeCell ref="A11:D11"/>
    <mergeCell ref="A10:D10"/>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B9:D9"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4"/>
  <sheetViews>
    <sheetView zoomScale="90" zoomScaleNormal="90" workbookViewId="0">
      <selection activeCell="E1" sqref="E1:J1"/>
    </sheetView>
  </sheetViews>
  <sheetFormatPr defaultRowHeight="12.75"/>
  <cols>
    <col min="1" max="1" width="48.42578125" style="60" customWidth="1"/>
    <col min="2" max="2" width="12.140625" style="138" customWidth="1"/>
    <col min="3" max="3" width="13" style="17" customWidth="1"/>
    <col min="4" max="4" width="14.7109375" style="17" customWidth="1"/>
    <col min="5" max="18" width="13.7109375" style="239" customWidth="1"/>
    <col min="19" max="16384" width="9.140625" style="60"/>
  </cols>
  <sheetData>
    <row r="1" spans="1:22" ht="48" customHeight="1">
      <c r="A1" s="359" t="s">
        <v>373</v>
      </c>
      <c r="B1" s="359"/>
      <c r="C1" s="359"/>
      <c r="D1" s="359"/>
      <c r="E1" s="353" t="s">
        <v>386</v>
      </c>
      <c r="F1" s="354"/>
      <c r="G1" s="354"/>
      <c r="H1" s="354"/>
      <c r="I1" s="354"/>
      <c r="J1" s="355"/>
    </row>
    <row r="3" spans="1:22">
      <c r="A3" s="328" t="s">
        <v>20</v>
      </c>
      <c r="B3" s="328"/>
      <c r="C3" s="328"/>
      <c r="D3" s="329"/>
      <c r="E3" s="349" t="s">
        <v>379</v>
      </c>
      <c r="F3" s="338"/>
      <c r="G3" s="337" t="s">
        <v>380</v>
      </c>
      <c r="H3" s="338"/>
      <c r="I3" s="337" t="s">
        <v>381</v>
      </c>
      <c r="J3" s="338"/>
      <c r="K3" s="337" t="s">
        <v>382</v>
      </c>
      <c r="L3" s="338"/>
      <c r="M3" s="337" t="s">
        <v>383</v>
      </c>
      <c r="N3" s="338"/>
      <c r="O3" s="337" t="s">
        <v>384</v>
      </c>
      <c r="P3" s="338"/>
      <c r="Q3" s="358" t="s">
        <v>385</v>
      </c>
      <c r="R3" s="338"/>
    </row>
    <row r="4" spans="1:22" ht="20.25" customHeight="1">
      <c r="A4" s="332"/>
      <c r="B4" s="333"/>
      <c r="C4" s="330"/>
      <c r="D4" s="331"/>
      <c r="E4" s="350"/>
      <c r="F4" s="340"/>
      <c r="G4" s="339"/>
      <c r="H4" s="340"/>
      <c r="I4" s="339"/>
      <c r="J4" s="340"/>
      <c r="K4" s="339"/>
      <c r="L4" s="340"/>
      <c r="M4" s="339"/>
      <c r="N4" s="340"/>
      <c r="O4" s="339"/>
      <c r="P4" s="340"/>
      <c r="Q4" s="339"/>
      <c r="R4" s="340"/>
    </row>
    <row r="5" spans="1:22" ht="45" customHeight="1">
      <c r="A5" s="344" t="s">
        <v>377</v>
      </c>
      <c r="B5" s="345"/>
      <c r="C5" s="7" t="s">
        <v>18</v>
      </c>
      <c r="D5" s="253" t="s">
        <v>267</v>
      </c>
      <c r="E5" s="252" t="s">
        <v>18</v>
      </c>
      <c r="F5" s="240" t="s">
        <v>19</v>
      </c>
      <c r="G5" s="70" t="s">
        <v>18</v>
      </c>
      <c r="H5" s="240" t="s">
        <v>19</v>
      </c>
      <c r="I5" s="70" t="s">
        <v>18</v>
      </c>
      <c r="J5" s="240" t="s">
        <v>19</v>
      </c>
      <c r="K5" s="70" t="s">
        <v>18</v>
      </c>
      <c r="L5" s="240" t="s">
        <v>19</v>
      </c>
      <c r="M5" s="70" t="s">
        <v>18</v>
      </c>
      <c r="N5" s="240" t="s">
        <v>19</v>
      </c>
      <c r="O5" s="70" t="s">
        <v>18</v>
      </c>
      <c r="P5" s="240" t="s">
        <v>19</v>
      </c>
      <c r="Q5" s="70" t="s">
        <v>18</v>
      </c>
      <c r="R5" s="240" t="s">
        <v>19</v>
      </c>
      <c r="S5" s="238"/>
      <c r="T5" s="238"/>
      <c r="U5" s="238"/>
      <c r="V5" s="238"/>
    </row>
    <row r="6" spans="1:22" ht="12.75" customHeight="1">
      <c r="A6" s="351" t="s">
        <v>315</v>
      </c>
      <c r="B6" s="352"/>
      <c r="C6" s="352"/>
      <c r="D6" s="352"/>
      <c r="E6" s="352"/>
      <c r="F6" s="352"/>
      <c r="G6" s="352"/>
      <c r="H6" s="352"/>
      <c r="I6" s="352"/>
      <c r="J6" s="352"/>
      <c r="K6" s="352"/>
      <c r="L6" s="352"/>
      <c r="M6" s="352"/>
      <c r="N6" s="352"/>
      <c r="O6" s="352"/>
      <c r="P6" s="352"/>
      <c r="Q6" s="352"/>
      <c r="R6" s="356"/>
    </row>
    <row r="7" spans="1:22">
      <c r="A7" s="5" t="s">
        <v>299</v>
      </c>
      <c r="B7" s="234" t="s">
        <v>9</v>
      </c>
      <c r="C7" s="14">
        <v>0</v>
      </c>
      <c r="D7" s="241">
        <v>0</v>
      </c>
      <c r="E7" s="247"/>
      <c r="F7" s="9"/>
      <c r="G7" s="14"/>
      <c r="H7" s="15"/>
      <c r="I7" s="14"/>
      <c r="J7" s="15"/>
      <c r="K7" s="14"/>
      <c r="L7" s="15"/>
      <c r="M7" s="14"/>
      <c r="N7" s="15"/>
      <c r="O7" s="14"/>
      <c r="P7" s="15"/>
      <c r="Q7" s="14"/>
      <c r="R7" s="15"/>
    </row>
    <row r="8" spans="1:22">
      <c r="A8" s="4" t="s">
        <v>312</v>
      </c>
      <c r="B8" s="192" t="s">
        <v>9</v>
      </c>
      <c r="C8" s="8">
        <v>0</v>
      </c>
      <c r="D8" s="242">
        <v>0</v>
      </c>
      <c r="E8" s="247"/>
      <c r="F8" s="9"/>
      <c r="G8" s="8"/>
      <c r="H8" s="9"/>
      <c r="I8" s="8"/>
      <c r="J8" s="9"/>
      <c r="K8" s="8"/>
      <c r="L8" s="9"/>
      <c r="M8" s="8"/>
      <c r="N8" s="9"/>
      <c r="O8" s="8"/>
      <c r="P8" s="9"/>
      <c r="Q8" s="8"/>
      <c r="R8" s="9"/>
    </row>
    <row r="9" spans="1:22">
      <c r="A9" s="360" t="s">
        <v>313</v>
      </c>
      <c r="B9" s="207" t="s">
        <v>9</v>
      </c>
      <c r="C9" s="10">
        <v>0</v>
      </c>
      <c r="D9" s="243">
        <v>0</v>
      </c>
      <c r="E9" s="248"/>
      <c r="F9" s="11"/>
      <c r="G9" s="10"/>
      <c r="H9" s="11"/>
      <c r="I9" s="10"/>
      <c r="J9" s="11"/>
      <c r="K9" s="10"/>
      <c r="L9" s="11"/>
      <c r="M9" s="10"/>
      <c r="N9" s="11"/>
      <c r="O9" s="10"/>
      <c r="P9" s="11"/>
      <c r="Q9" s="10"/>
      <c r="R9" s="11"/>
    </row>
    <row r="10" spans="1:22" ht="21">
      <c r="A10" s="360"/>
      <c r="B10" s="207" t="s">
        <v>11</v>
      </c>
      <c r="C10" s="10">
        <v>0</v>
      </c>
      <c r="D10" s="243">
        <v>0</v>
      </c>
      <c r="E10" s="248"/>
      <c r="F10" s="11"/>
      <c r="G10" s="10"/>
      <c r="H10" s="11"/>
      <c r="I10" s="10"/>
      <c r="J10" s="11"/>
      <c r="K10" s="10"/>
      <c r="L10" s="11"/>
      <c r="M10" s="10"/>
      <c r="N10" s="11"/>
      <c r="O10" s="10"/>
      <c r="P10" s="11"/>
      <c r="Q10" s="10"/>
      <c r="R10" s="11"/>
    </row>
    <row r="11" spans="1:22">
      <c r="A11" s="360"/>
      <c r="B11" s="192" t="s">
        <v>12</v>
      </c>
      <c r="C11" s="19">
        <f t="shared" ref="C11:R11" si="0">C9+C10</f>
        <v>0</v>
      </c>
      <c r="D11" s="244">
        <f t="shared" si="0"/>
        <v>0</v>
      </c>
      <c r="E11" s="249">
        <f>E9+E10</f>
        <v>0</v>
      </c>
      <c r="F11" s="19">
        <f t="shared" si="0"/>
        <v>0</v>
      </c>
      <c r="G11" s="19">
        <f t="shared" si="0"/>
        <v>0</v>
      </c>
      <c r="H11" s="19">
        <f t="shared" si="0"/>
        <v>0</v>
      </c>
      <c r="I11" s="19">
        <f t="shared" si="0"/>
        <v>0</v>
      </c>
      <c r="J11" s="19">
        <f t="shared" si="0"/>
        <v>0</v>
      </c>
      <c r="K11" s="19">
        <f t="shared" si="0"/>
        <v>0</v>
      </c>
      <c r="L11" s="19">
        <f t="shared" si="0"/>
        <v>0</v>
      </c>
      <c r="M11" s="19">
        <f t="shared" si="0"/>
        <v>0</v>
      </c>
      <c r="N11" s="19">
        <f t="shared" si="0"/>
        <v>0</v>
      </c>
      <c r="O11" s="19">
        <f t="shared" si="0"/>
        <v>0</v>
      </c>
      <c r="P11" s="19">
        <f t="shared" si="0"/>
        <v>0</v>
      </c>
      <c r="Q11" s="19">
        <f t="shared" si="0"/>
        <v>0</v>
      </c>
      <c r="R11" s="19">
        <f t="shared" si="0"/>
        <v>0</v>
      </c>
    </row>
    <row r="12" spans="1:22" hidden="1">
      <c r="A12" s="4"/>
      <c r="B12" s="192"/>
      <c r="C12" s="8"/>
      <c r="D12" s="242"/>
      <c r="E12" s="247"/>
      <c r="F12" s="9"/>
      <c r="G12" s="8"/>
      <c r="H12" s="9"/>
      <c r="I12" s="8"/>
      <c r="J12" s="9"/>
      <c r="K12" s="8"/>
      <c r="L12" s="9"/>
      <c r="M12" s="8"/>
      <c r="N12" s="9"/>
      <c r="O12" s="8"/>
      <c r="P12" s="9"/>
      <c r="Q12" s="8"/>
      <c r="R12" s="9"/>
    </row>
    <row r="13" spans="1:22">
      <c r="A13" s="360" t="s">
        <v>314</v>
      </c>
      <c r="B13" s="207" t="s">
        <v>9</v>
      </c>
      <c r="C13" s="10">
        <v>0</v>
      </c>
      <c r="D13" s="243">
        <v>0</v>
      </c>
      <c r="E13" s="248"/>
      <c r="F13" s="11"/>
      <c r="G13" s="10"/>
      <c r="H13" s="11"/>
      <c r="I13" s="10"/>
      <c r="J13" s="11"/>
      <c r="K13" s="10"/>
      <c r="L13" s="11"/>
      <c r="M13" s="10"/>
      <c r="N13" s="11"/>
      <c r="O13" s="10"/>
      <c r="P13" s="11"/>
      <c r="Q13" s="10"/>
      <c r="R13" s="11"/>
    </row>
    <row r="14" spans="1:22" ht="21">
      <c r="A14" s="360"/>
      <c r="B14" s="207" t="s">
        <v>11</v>
      </c>
      <c r="C14" s="10">
        <v>0</v>
      </c>
      <c r="D14" s="245">
        <v>0</v>
      </c>
      <c r="E14" s="248"/>
      <c r="F14" s="12"/>
      <c r="G14" s="10"/>
      <c r="H14" s="12"/>
      <c r="I14" s="10"/>
      <c r="J14" s="12"/>
      <c r="K14" s="10"/>
      <c r="L14" s="12"/>
      <c r="M14" s="10"/>
      <c r="N14" s="12"/>
      <c r="O14" s="10"/>
      <c r="P14" s="12"/>
      <c r="Q14" s="10"/>
      <c r="R14" s="12"/>
    </row>
    <row r="15" spans="1:22">
      <c r="A15" s="360"/>
      <c r="B15" s="192" t="s">
        <v>12</v>
      </c>
      <c r="C15" s="19">
        <f t="shared" ref="C15:R15" si="1">C13+C14</f>
        <v>0</v>
      </c>
      <c r="D15" s="244">
        <f t="shared" si="1"/>
        <v>0</v>
      </c>
      <c r="E15" s="249">
        <f t="shared" si="1"/>
        <v>0</v>
      </c>
      <c r="F15" s="19">
        <f t="shared" si="1"/>
        <v>0</v>
      </c>
      <c r="G15" s="19">
        <f t="shared" si="1"/>
        <v>0</v>
      </c>
      <c r="H15" s="19">
        <f t="shared" si="1"/>
        <v>0</v>
      </c>
      <c r="I15" s="19">
        <f t="shared" si="1"/>
        <v>0</v>
      </c>
      <c r="J15" s="19">
        <f t="shared" si="1"/>
        <v>0</v>
      </c>
      <c r="K15" s="19">
        <f t="shared" si="1"/>
        <v>0</v>
      </c>
      <c r="L15" s="19">
        <f t="shared" si="1"/>
        <v>0</v>
      </c>
      <c r="M15" s="19">
        <f t="shared" si="1"/>
        <v>0</v>
      </c>
      <c r="N15" s="19">
        <f t="shared" si="1"/>
        <v>0</v>
      </c>
      <c r="O15" s="19">
        <f t="shared" si="1"/>
        <v>0</v>
      </c>
      <c r="P15" s="19">
        <f t="shared" si="1"/>
        <v>0</v>
      </c>
      <c r="Q15" s="19">
        <f t="shared" si="1"/>
        <v>0</v>
      </c>
      <c r="R15" s="19">
        <f t="shared" si="1"/>
        <v>0</v>
      </c>
    </row>
    <row r="16" spans="1:22">
      <c r="A16" s="4" t="s">
        <v>13</v>
      </c>
      <c r="B16" s="192" t="s">
        <v>9</v>
      </c>
      <c r="C16" s="8">
        <v>0</v>
      </c>
      <c r="D16" s="242">
        <v>0</v>
      </c>
      <c r="E16" s="247"/>
      <c r="F16" s="9"/>
      <c r="G16" s="8"/>
      <c r="H16" s="9"/>
      <c r="I16" s="8"/>
      <c r="J16" s="9"/>
      <c r="K16" s="8"/>
      <c r="L16" s="9"/>
      <c r="M16" s="8"/>
      <c r="N16" s="9"/>
      <c r="O16" s="8"/>
      <c r="P16" s="9"/>
      <c r="Q16" s="8"/>
      <c r="R16" s="9"/>
    </row>
    <row r="17" spans="1:18" ht="21">
      <c r="A17" s="4" t="s">
        <v>300</v>
      </c>
      <c r="B17" s="192" t="s">
        <v>9</v>
      </c>
      <c r="C17" s="8">
        <v>0</v>
      </c>
      <c r="D17" s="242">
        <v>0</v>
      </c>
      <c r="E17" s="247"/>
      <c r="F17" s="9"/>
      <c r="G17" s="8"/>
      <c r="H17" s="9"/>
      <c r="I17" s="8"/>
      <c r="J17" s="9"/>
      <c r="K17" s="8"/>
      <c r="L17" s="9"/>
      <c r="M17" s="8"/>
      <c r="N17" s="9"/>
      <c r="O17" s="8"/>
      <c r="P17" s="9"/>
      <c r="Q17" s="8"/>
      <c r="R17" s="9"/>
    </row>
    <row r="18" spans="1:18">
      <c r="A18" s="4" t="s">
        <v>302</v>
      </c>
      <c r="B18" s="192" t="s">
        <v>9</v>
      </c>
      <c r="C18" s="8">
        <v>0</v>
      </c>
      <c r="D18" s="242">
        <v>0</v>
      </c>
      <c r="E18" s="247"/>
      <c r="F18" s="9"/>
      <c r="G18" s="8"/>
      <c r="H18" s="9"/>
      <c r="I18" s="8"/>
      <c r="J18" s="9"/>
      <c r="K18" s="8"/>
      <c r="L18" s="9"/>
      <c r="M18" s="8"/>
      <c r="N18" s="9"/>
      <c r="O18" s="8"/>
      <c r="P18" s="9"/>
      <c r="Q18" s="8"/>
      <c r="R18" s="9"/>
    </row>
    <row r="19" spans="1:18">
      <c r="A19" s="346" t="s">
        <v>303</v>
      </c>
      <c r="B19" s="207" t="s">
        <v>9</v>
      </c>
      <c r="C19" s="20">
        <f t="shared" ref="C19:R19" si="2">C18+C17+C13+C16+C12+C9+C8+C7</f>
        <v>0</v>
      </c>
      <c r="D19" s="246">
        <f t="shared" si="2"/>
        <v>0</v>
      </c>
      <c r="E19" s="250">
        <f>E18+E17+E13+E16+E12+E9+E8+E7</f>
        <v>0</v>
      </c>
      <c r="F19" s="20">
        <f t="shared" si="2"/>
        <v>0</v>
      </c>
      <c r="G19" s="20">
        <f t="shared" si="2"/>
        <v>0</v>
      </c>
      <c r="H19" s="20">
        <f t="shared" si="2"/>
        <v>0</v>
      </c>
      <c r="I19" s="20">
        <f t="shared" si="2"/>
        <v>0</v>
      </c>
      <c r="J19" s="20">
        <f t="shared" si="2"/>
        <v>0</v>
      </c>
      <c r="K19" s="20">
        <f t="shared" si="2"/>
        <v>0</v>
      </c>
      <c r="L19" s="20">
        <f t="shared" si="2"/>
        <v>0</v>
      </c>
      <c r="M19" s="20">
        <f t="shared" si="2"/>
        <v>0</v>
      </c>
      <c r="N19" s="20">
        <f t="shared" si="2"/>
        <v>0</v>
      </c>
      <c r="O19" s="20">
        <f t="shared" si="2"/>
        <v>0</v>
      </c>
      <c r="P19" s="20">
        <f t="shared" si="2"/>
        <v>0</v>
      </c>
      <c r="Q19" s="20">
        <f t="shared" si="2"/>
        <v>0</v>
      </c>
      <c r="R19" s="20">
        <f t="shared" si="2"/>
        <v>0</v>
      </c>
    </row>
    <row r="20" spans="1:18" ht="21">
      <c r="A20" s="347"/>
      <c r="B20" s="207" t="s">
        <v>11</v>
      </c>
      <c r="C20" s="20">
        <f t="shared" ref="C20:R20" si="3">C14+C10</f>
        <v>0</v>
      </c>
      <c r="D20" s="246">
        <f t="shared" si="3"/>
        <v>0</v>
      </c>
      <c r="E20" s="250">
        <f>E14+E10</f>
        <v>0</v>
      </c>
      <c r="F20" s="20">
        <f t="shared" si="3"/>
        <v>0</v>
      </c>
      <c r="G20" s="20">
        <f t="shared" si="3"/>
        <v>0</v>
      </c>
      <c r="H20" s="20">
        <f t="shared" si="3"/>
        <v>0</v>
      </c>
      <c r="I20" s="20">
        <f t="shared" si="3"/>
        <v>0</v>
      </c>
      <c r="J20" s="20">
        <f t="shared" si="3"/>
        <v>0</v>
      </c>
      <c r="K20" s="20">
        <f t="shared" si="3"/>
        <v>0</v>
      </c>
      <c r="L20" s="20">
        <f t="shared" si="3"/>
        <v>0</v>
      </c>
      <c r="M20" s="20">
        <f t="shared" si="3"/>
        <v>0</v>
      </c>
      <c r="N20" s="20">
        <f t="shared" si="3"/>
        <v>0</v>
      </c>
      <c r="O20" s="20">
        <f t="shared" si="3"/>
        <v>0</v>
      </c>
      <c r="P20" s="20">
        <f t="shared" si="3"/>
        <v>0</v>
      </c>
      <c r="Q20" s="20">
        <f t="shared" si="3"/>
        <v>0</v>
      </c>
      <c r="R20" s="20">
        <f t="shared" si="3"/>
        <v>0</v>
      </c>
    </row>
    <row r="21" spans="1:18">
      <c r="A21" s="348"/>
      <c r="B21" s="192" t="s">
        <v>12</v>
      </c>
      <c r="C21" s="19">
        <f t="shared" ref="C21:R21" si="4">C20+C19</f>
        <v>0</v>
      </c>
      <c r="D21" s="244">
        <f t="shared" si="4"/>
        <v>0</v>
      </c>
      <c r="E21" s="249">
        <f t="shared" si="4"/>
        <v>0</v>
      </c>
      <c r="F21" s="19">
        <f t="shared" si="4"/>
        <v>0</v>
      </c>
      <c r="G21" s="19">
        <f t="shared" si="4"/>
        <v>0</v>
      </c>
      <c r="H21" s="19">
        <f t="shared" si="4"/>
        <v>0</v>
      </c>
      <c r="I21" s="19">
        <f t="shared" si="4"/>
        <v>0</v>
      </c>
      <c r="J21" s="19">
        <f t="shared" si="4"/>
        <v>0</v>
      </c>
      <c r="K21" s="19">
        <f t="shared" si="4"/>
        <v>0</v>
      </c>
      <c r="L21" s="19">
        <f t="shared" si="4"/>
        <v>0</v>
      </c>
      <c r="M21" s="19">
        <f t="shared" si="4"/>
        <v>0</v>
      </c>
      <c r="N21" s="19">
        <f t="shared" si="4"/>
        <v>0</v>
      </c>
      <c r="O21" s="19">
        <f t="shared" si="4"/>
        <v>0</v>
      </c>
      <c r="P21" s="19">
        <f t="shared" si="4"/>
        <v>0</v>
      </c>
      <c r="Q21" s="19">
        <f t="shared" si="4"/>
        <v>0</v>
      </c>
      <c r="R21" s="19">
        <f t="shared" si="4"/>
        <v>0</v>
      </c>
    </row>
    <row r="22" spans="1:18">
      <c r="A22" s="6" t="s">
        <v>316</v>
      </c>
      <c r="B22" s="192" t="s">
        <v>12</v>
      </c>
      <c r="C22" s="8"/>
      <c r="D22" s="242"/>
      <c r="E22" s="251"/>
      <c r="F22" s="13"/>
      <c r="G22" s="13"/>
      <c r="H22" s="13"/>
      <c r="I22" s="13"/>
      <c r="J22" s="13"/>
      <c r="K22" s="13"/>
      <c r="L22" s="13"/>
      <c r="M22" s="13"/>
      <c r="N22" s="13"/>
      <c r="O22" s="13"/>
      <c r="P22" s="13"/>
      <c r="Q22" s="13"/>
      <c r="R22" s="13"/>
    </row>
    <row r="23" spans="1:18">
      <c r="A23" s="6" t="s">
        <v>304</v>
      </c>
      <c r="B23" s="192" t="s">
        <v>12</v>
      </c>
      <c r="C23" s="19">
        <f>C22+C21</f>
        <v>0</v>
      </c>
      <c r="D23" s="19">
        <f>D22+D21</f>
        <v>0</v>
      </c>
      <c r="E23" s="251"/>
      <c r="F23" s="13"/>
      <c r="G23" s="13"/>
      <c r="H23" s="13"/>
      <c r="I23" s="13"/>
      <c r="J23" s="13"/>
      <c r="K23" s="13"/>
      <c r="L23" s="13"/>
      <c r="M23" s="13"/>
      <c r="N23" s="13"/>
      <c r="O23" s="13"/>
      <c r="P23" s="13"/>
      <c r="Q23" s="13"/>
      <c r="R23" s="13"/>
    </row>
    <row r="24" spans="1:18">
      <c r="A24" s="13"/>
      <c r="B24" s="13"/>
      <c r="C24" s="13"/>
      <c r="D24" s="13"/>
      <c r="E24" s="251"/>
      <c r="F24" s="13"/>
      <c r="G24" s="13"/>
      <c r="H24" s="13"/>
      <c r="I24" s="13"/>
      <c r="J24" s="13"/>
      <c r="K24" s="13"/>
      <c r="L24" s="13"/>
      <c r="M24" s="13"/>
      <c r="N24" s="13"/>
      <c r="O24" s="13"/>
      <c r="P24" s="13"/>
      <c r="Q24" s="13"/>
      <c r="R24" s="13"/>
    </row>
    <row r="25" spans="1:18" ht="21">
      <c r="A25" s="344" t="s">
        <v>378</v>
      </c>
      <c r="B25" s="345"/>
      <c r="C25" s="70" t="s">
        <v>18</v>
      </c>
      <c r="D25" s="240" t="s">
        <v>19</v>
      </c>
      <c r="E25" s="60"/>
      <c r="F25" s="13"/>
      <c r="G25" s="13"/>
      <c r="H25" s="13"/>
      <c r="I25" s="13"/>
      <c r="J25" s="13"/>
      <c r="K25" s="13"/>
      <c r="L25" s="13"/>
      <c r="M25" s="13"/>
      <c r="N25" s="13"/>
      <c r="O25" s="13"/>
      <c r="P25" s="13"/>
      <c r="Q25" s="13"/>
      <c r="R25" s="13"/>
    </row>
    <row r="26" spans="1:18">
      <c r="A26" s="351" t="s">
        <v>318</v>
      </c>
      <c r="B26" s="352"/>
      <c r="C26" s="341"/>
      <c r="D26" s="341"/>
      <c r="E26" s="357"/>
      <c r="F26" s="342"/>
      <c r="G26" s="341"/>
      <c r="H26" s="342"/>
      <c r="I26" s="341"/>
      <c r="J26" s="342"/>
      <c r="K26" s="341"/>
      <c r="L26" s="342"/>
      <c r="M26" s="341"/>
      <c r="N26" s="342"/>
      <c r="O26" s="341"/>
      <c r="P26" s="342"/>
      <c r="Q26" s="341"/>
      <c r="R26" s="342"/>
    </row>
    <row r="27" spans="1:18" ht="24.75" customHeight="1">
      <c r="A27" s="5" t="s">
        <v>319</v>
      </c>
      <c r="B27" s="234" t="s">
        <v>9</v>
      </c>
      <c r="C27" s="14">
        <v>0</v>
      </c>
      <c r="D27" s="9">
        <v>0</v>
      </c>
      <c r="E27" s="318"/>
      <c r="F27" s="15"/>
      <c r="G27" s="14"/>
      <c r="H27" s="15"/>
      <c r="I27" s="14"/>
      <c r="J27" s="15"/>
      <c r="K27" s="14"/>
      <c r="L27" s="15"/>
      <c r="M27" s="14"/>
      <c r="N27" s="15"/>
      <c r="O27" s="14"/>
      <c r="P27" s="15"/>
      <c r="Q27" s="14"/>
      <c r="R27" s="15"/>
    </row>
    <row r="28" spans="1:18" ht="24.75" customHeight="1">
      <c r="A28" s="5" t="s">
        <v>375</v>
      </c>
      <c r="B28" s="234" t="s">
        <v>9</v>
      </c>
      <c r="C28" s="14">
        <v>0</v>
      </c>
      <c r="D28" s="9">
        <v>0</v>
      </c>
      <c r="E28" s="318"/>
      <c r="F28" s="15"/>
      <c r="G28" s="14"/>
      <c r="H28" s="15"/>
      <c r="I28" s="14"/>
      <c r="J28" s="15"/>
      <c r="K28" s="14"/>
      <c r="L28" s="15"/>
      <c r="M28" s="14"/>
      <c r="N28" s="15"/>
      <c r="O28" s="14"/>
      <c r="P28" s="15"/>
      <c r="Q28" s="14"/>
      <c r="R28" s="15"/>
    </row>
    <row r="29" spans="1:18" ht="24.75" customHeight="1">
      <c r="A29" s="5" t="s">
        <v>376</v>
      </c>
      <c r="B29" s="234" t="s">
        <v>9</v>
      </c>
      <c r="C29" s="14">
        <v>0</v>
      </c>
      <c r="D29" s="9">
        <v>0</v>
      </c>
      <c r="E29" s="318"/>
      <c r="F29" s="15"/>
      <c r="G29" s="14"/>
      <c r="H29" s="15"/>
      <c r="I29" s="14"/>
      <c r="J29" s="15"/>
      <c r="K29" s="14"/>
      <c r="L29" s="15"/>
      <c r="M29" s="14"/>
      <c r="N29" s="15"/>
      <c r="O29" s="14"/>
      <c r="P29" s="15"/>
      <c r="Q29" s="14"/>
      <c r="R29" s="15"/>
    </row>
    <row r="30" spans="1:18" ht="17.25" customHeight="1">
      <c r="A30" s="6" t="s">
        <v>317</v>
      </c>
      <c r="B30" s="192"/>
      <c r="C30" s="19">
        <f>C27+C28+C29</f>
        <v>0</v>
      </c>
      <c r="D30" s="19">
        <f>D27+D28+D29</f>
        <v>0</v>
      </c>
      <c r="E30" s="19">
        <f t="shared" ref="E30:R30" si="5">E27+E28+E29</f>
        <v>0</v>
      </c>
      <c r="F30" s="19">
        <f t="shared" si="5"/>
        <v>0</v>
      </c>
      <c r="G30" s="19">
        <f t="shared" si="5"/>
        <v>0</v>
      </c>
      <c r="H30" s="19">
        <f t="shared" si="5"/>
        <v>0</v>
      </c>
      <c r="I30" s="19">
        <f t="shared" si="5"/>
        <v>0</v>
      </c>
      <c r="J30" s="19">
        <f t="shared" si="5"/>
        <v>0</v>
      </c>
      <c r="K30" s="19">
        <f t="shared" si="5"/>
        <v>0</v>
      </c>
      <c r="L30" s="19">
        <f t="shared" si="5"/>
        <v>0</v>
      </c>
      <c r="M30" s="19">
        <f t="shared" si="5"/>
        <v>0</v>
      </c>
      <c r="N30" s="19">
        <f t="shared" si="5"/>
        <v>0</v>
      </c>
      <c r="O30" s="19">
        <f t="shared" si="5"/>
        <v>0</v>
      </c>
      <c r="P30" s="19">
        <f t="shared" si="5"/>
        <v>0</v>
      </c>
      <c r="Q30" s="19">
        <f t="shared" si="5"/>
        <v>0</v>
      </c>
      <c r="R30" s="19">
        <f t="shared" si="5"/>
        <v>0</v>
      </c>
    </row>
    <row r="31" spans="1:18">
      <c r="A31" s="343" t="s">
        <v>374</v>
      </c>
      <c r="B31" s="207" t="s">
        <v>9</v>
      </c>
      <c r="C31" s="20">
        <f>C19+C30</f>
        <v>0</v>
      </c>
      <c r="D31" s="20">
        <f t="shared" ref="D31:R31" si="6">D19+D30</f>
        <v>0</v>
      </c>
      <c r="E31" s="20">
        <f t="shared" si="6"/>
        <v>0</v>
      </c>
      <c r="F31" s="20">
        <f t="shared" si="6"/>
        <v>0</v>
      </c>
      <c r="G31" s="20">
        <f t="shared" si="6"/>
        <v>0</v>
      </c>
      <c r="H31" s="20">
        <f t="shared" si="6"/>
        <v>0</v>
      </c>
      <c r="I31" s="20">
        <f t="shared" si="6"/>
        <v>0</v>
      </c>
      <c r="J31" s="20">
        <f t="shared" si="6"/>
        <v>0</v>
      </c>
      <c r="K31" s="20">
        <f t="shared" si="6"/>
        <v>0</v>
      </c>
      <c r="L31" s="20">
        <f t="shared" si="6"/>
        <v>0</v>
      </c>
      <c r="M31" s="20">
        <f t="shared" si="6"/>
        <v>0</v>
      </c>
      <c r="N31" s="20">
        <f t="shared" si="6"/>
        <v>0</v>
      </c>
      <c r="O31" s="20">
        <f t="shared" si="6"/>
        <v>0</v>
      </c>
      <c r="P31" s="20">
        <f t="shared" si="6"/>
        <v>0</v>
      </c>
      <c r="Q31" s="20">
        <f t="shared" si="6"/>
        <v>0</v>
      </c>
      <c r="R31" s="20">
        <f t="shared" si="6"/>
        <v>0</v>
      </c>
    </row>
    <row r="32" spans="1:18" ht="21">
      <c r="A32" s="343"/>
      <c r="B32" s="207" t="s">
        <v>11</v>
      </c>
      <c r="C32" s="20">
        <f>+C20</f>
        <v>0</v>
      </c>
      <c r="D32" s="20">
        <f t="shared" ref="D32:R32" si="7">+D20</f>
        <v>0</v>
      </c>
      <c r="E32" s="20">
        <f t="shared" si="7"/>
        <v>0</v>
      </c>
      <c r="F32" s="20">
        <f t="shared" si="7"/>
        <v>0</v>
      </c>
      <c r="G32" s="20">
        <f t="shared" si="7"/>
        <v>0</v>
      </c>
      <c r="H32" s="20">
        <f t="shared" si="7"/>
        <v>0</v>
      </c>
      <c r="I32" s="20">
        <f t="shared" si="7"/>
        <v>0</v>
      </c>
      <c r="J32" s="20">
        <f t="shared" si="7"/>
        <v>0</v>
      </c>
      <c r="K32" s="20">
        <f t="shared" si="7"/>
        <v>0</v>
      </c>
      <c r="L32" s="20">
        <f t="shared" si="7"/>
        <v>0</v>
      </c>
      <c r="M32" s="20">
        <f t="shared" si="7"/>
        <v>0</v>
      </c>
      <c r="N32" s="20">
        <f t="shared" si="7"/>
        <v>0</v>
      </c>
      <c r="O32" s="20">
        <f t="shared" si="7"/>
        <v>0</v>
      </c>
      <c r="P32" s="20">
        <f t="shared" si="7"/>
        <v>0</v>
      </c>
      <c r="Q32" s="20">
        <f t="shared" si="7"/>
        <v>0</v>
      </c>
      <c r="R32" s="20">
        <f t="shared" si="7"/>
        <v>0</v>
      </c>
    </row>
    <row r="33" spans="1:18">
      <c r="A33" s="343"/>
      <c r="B33" s="192" t="s">
        <v>12</v>
      </c>
      <c r="C33" s="19">
        <f>C31+C32</f>
        <v>0</v>
      </c>
      <c r="D33" s="244">
        <f t="shared" ref="D33:R33" si="8">D31+D32</f>
        <v>0</v>
      </c>
      <c r="E33" s="249">
        <f t="shared" si="8"/>
        <v>0</v>
      </c>
      <c r="F33" s="19">
        <f t="shared" si="8"/>
        <v>0</v>
      </c>
      <c r="G33" s="19">
        <f t="shared" si="8"/>
        <v>0</v>
      </c>
      <c r="H33" s="19">
        <f t="shared" si="8"/>
        <v>0</v>
      </c>
      <c r="I33" s="19">
        <f t="shared" si="8"/>
        <v>0</v>
      </c>
      <c r="J33" s="19">
        <f t="shared" si="8"/>
        <v>0</v>
      </c>
      <c r="K33" s="19">
        <f t="shared" si="8"/>
        <v>0</v>
      </c>
      <c r="L33" s="19">
        <f t="shared" si="8"/>
        <v>0</v>
      </c>
      <c r="M33" s="19">
        <f t="shared" si="8"/>
        <v>0</v>
      </c>
      <c r="N33" s="19">
        <f t="shared" si="8"/>
        <v>0</v>
      </c>
      <c r="O33" s="19">
        <f t="shared" si="8"/>
        <v>0</v>
      </c>
      <c r="P33" s="19">
        <f t="shared" si="8"/>
        <v>0</v>
      </c>
      <c r="Q33" s="19">
        <f t="shared" si="8"/>
        <v>0</v>
      </c>
      <c r="R33" s="19">
        <f t="shared" si="8"/>
        <v>0</v>
      </c>
    </row>
    <row r="34" spans="1:18">
      <c r="C34" s="18"/>
      <c r="D34" s="18"/>
    </row>
    <row r="35" spans="1:18" ht="32.25" customHeight="1">
      <c r="A35" s="334" t="s">
        <v>305</v>
      </c>
      <c r="B35" s="334"/>
      <c r="C35" s="334"/>
      <c r="D35" s="334"/>
      <c r="E35" s="334"/>
      <c r="F35" s="334"/>
      <c r="G35" s="334"/>
      <c r="H35" s="334"/>
      <c r="I35" s="334"/>
    </row>
    <row r="36" spans="1:18" ht="39.75" customHeight="1">
      <c r="A36" s="335"/>
      <c r="B36" s="335"/>
      <c r="C36" s="335"/>
      <c r="D36" s="335"/>
      <c r="E36" s="336"/>
      <c r="F36" s="336"/>
      <c r="G36" s="336"/>
      <c r="H36" s="336"/>
      <c r="I36" s="336"/>
    </row>
    <row r="37" spans="1:18">
      <c r="C37" s="18"/>
      <c r="D37" s="18"/>
    </row>
    <row r="38" spans="1:18">
      <c r="C38" s="18"/>
      <c r="D38" s="18"/>
    </row>
    <row r="39" spans="1:18">
      <c r="C39" s="18"/>
      <c r="D39" s="18"/>
    </row>
    <row r="40" spans="1:18">
      <c r="C40" s="18"/>
      <c r="D40" s="18"/>
    </row>
    <row r="41" spans="1:18">
      <c r="C41" s="18"/>
      <c r="D41" s="18"/>
    </row>
    <row r="42" spans="1:18">
      <c r="C42" s="18"/>
      <c r="D42" s="18"/>
    </row>
    <row r="43" spans="1:18">
      <c r="C43" s="18"/>
      <c r="D43" s="18"/>
    </row>
    <row r="44" spans="1:18">
      <c r="C44" s="18"/>
      <c r="D44" s="18"/>
    </row>
    <row r="45" spans="1:18">
      <c r="C45" s="18"/>
      <c r="D45" s="18"/>
    </row>
    <row r="46" spans="1:18">
      <c r="C46" s="18"/>
      <c r="D46" s="18"/>
    </row>
    <row r="47" spans="1:18">
      <c r="C47" s="18"/>
      <c r="D47" s="18"/>
    </row>
    <row r="48" spans="1:18">
      <c r="C48" s="18"/>
      <c r="D48" s="18"/>
    </row>
    <row r="49" spans="3:4">
      <c r="C49" s="18"/>
      <c r="D49" s="18"/>
    </row>
    <row r="50" spans="3:4">
      <c r="C50" s="18"/>
      <c r="D50" s="18"/>
    </row>
    <row r="51" spans="3:4">
      <c r="C51" s="18"/>
      <c r="D51" s="18"/>
    </row>
    <row r="52" spans="3:4">
      <c r="C52" s="18"/>
      <c r="D52" s="18"/>
    </row>
    <row r="53" spans="3:4">
      <c r="C53" s="18"/>
      <c r="D53" s="18"/>
    </row>
    <row r="54" spans="3:4">
      <c r="C54" s="18"/>
      <c r="D54" s="18"/>
    </row>
    <row r="55" spans="3:4">
      <c r="C55" s="18"/>
      <c r="D55" s="18"/>
    </row>
    <row r="56" spans="3:4">
      <c r="C56" s="18"/>
      <c r="D56" s="18"/>
    </row>
    <row r="57" spans="3:4">
      <c r="C57" s="18"/>
      <c r="D57" s="18"/>
    </row>
    <row r="58" spans="3:4">
      <c r="C58" s="18"/>
      <c r="D58" s="18"/>
    </row>
    <row r="59" spans="3:4">
      <c r="C59" s="18"/>
      <c r="D59" s="18"/>
    </row>
    <row r="60" spans="3:4">
      <c r="C60" s="18"/>
      <c r="D60" s="18"/>
    </row>
    <row r="61" spans="3:4">
      <c r="C61" s="18"/>
      <c r="D61" s="18"/>
    </row>
    <row r="62" spans="3:4">
      <c r="C62" s="18"/>
      <c r="D62" s="18"/>
    </row>
    <row r="63" spans="3:4">
      <c r="C63" s="18"/>
      <c r="D63" s="18"/>
    </row>
    <row r="64" spans="3:4">
      <c r="C64" s="18"/>
      <c r="D64" s="18"/>
    </row>
    <row r="65" spans="3:4">
      <c r="C65" s="18"/>
      <c r="D65" s="18"/>
    </row>
    <row r="66" spans="3:4">
      <c r="C66" s="18"/>
      <c r="D66" s="18"/>
    </row>
    <row r="67" spans="3:4">
      <c r="C67" s="18"/>
      <c r="D67" s="18"/>
    </row>
    <row r="68" spans="3:4">
      <c r="C68" s="18"/>
      <c r="D68" s="18"/>
    </row>
    <row r="69" spans="3:4">
      <c r="C69" s="18"/>
      <c r="D69" s="18"/>
    </row>
    <row r="70" spans="3:4">
      <c r="C70" s="18"/>
      <c r="D70" s="18"/>
    </row>
    <row r="71" spans="3:4">
      <c r="C71" s="18"/>
      <c r="D71" s="18"/>
    </row>
    <row r="72" spans="3:4">
      <c r="C72" s="18"/>
      <c r="D72" s="18"/>
    </row>
    <row r="73" spans="3:4">
      <c r="C73" s="18"/>
      <c r="D73" s="18"/>
    </row>
    <row r="74" spans="3:4">
      <c r="C74" s="18"/>
      <c r="D74" s="18"/>
    </row>
    <row r="75" spans="3:4">
      <c r="C75" s="18"/>
      <c r="D75" s="18"/>
    </row>
    <row r="76" spans="3:4">
      <c r="C76" s="18"/>
      <c r="D76" s="18"/>
    </row>
    <row r="77" spans="3:4">
      <c r="C77" s="18"/>
      <c r="D77" s="18"/>
    </row>
    <row r="78" spans="3:4">
      <c r="C78" s="18"/>
      <c r="D78" s="18"/>
    </row>
    <row r="79" spans="3:4">
      <c r="C79" s="18"/>
      <c r="D79" s="18"/>
    </row>
    <row r="80" spans="3:4">
      <c r="C80" s="18"/>
      <c r="D80" s="18"/>
    </row>
    <row r="81" spans="3:4">
      <c r="C81" s="18"/>
      <c r="D81" s="18"/>
    </row>
    <row r="82" spans="3:4">
      <c r="C82" s="18"/>
      <c r="D82" s="18"/>
    </row>
    <row r="83" spans="3:4">
      <c r="C83" s="18"/>
      <c r="D83" s="18"/>
    </row>
    <row r="84" spans="3:4">
      <c r="C84" s="18"/>
      <c r="D84" s="18"/>
    </row>
    <row r="85" spans="3:4">
      <c r="C85" s="18"/>
      <c r="D85" s="18"/>
    </row>
    <row r="86" spans="3:4">
      <c r="C86" s="18"/>
      <c r="D86" s="18"/>
    </row>
    <row r="87" spans="3:4">
      <c r="C87" s="18"/>
      <c r="D87" s="18"/>
    </row>
    <row r="88" spans="3:4">
      <c r="C88" s="18"/>
      <c r="D88" s="18"/>
    </row>
    <row r="89" spans="3:4">
      <c r="C89" s="18"/>
      <c r="D89" s="18"/>
    </row>
    <row r="90" spans="3:4">
      <c r="C90" s="18"/>
      <c r="D90" s="18"/>
    </row>
    <row r="91" spans="3:4">
      <c r="C91" s="18"/>
      <c r="D91" s="18"/>
    </row>
    <row r="92" spans="3:4">
      <c r="C92" s="18"/>
      <c r="D92" s="18"/>
    </row>
    <row r="93" spans="3:4">
      <c r="C93" s="18"/>
      <c r="D93" s="18"/>
    </row>
    <row r="94" spans="3:4">
      <c r="C94" s="18"/>
      <c r="D94" s="18"/>
    </row>
    <row r="95" spans="3:4">
      <c r="C95" s="18"/>
      <c r="D95" s="18"/>
    </row>
    <row r="96" spans="3:4">
      <c r="C96" s="18"/>
      <c r="D96" s="18"/>
    </row>
    <row r="97" spans="3:4">
      <c r="C97" s="18"/>
      <c r="D97" s="18"/>
    </row>
    <row r="98" spans="3:4">
      <c r="C98" s="18"/>
      <c r="D98" s="18"/>
    </row>
    <row r="99" spans="3:4">
      <c r="C99" s="18"/>
      <c r="D99" s="18"/>
    </row>
    <row r="100" spans="3:4">
      <c r="C100" s="18"/>
      <c r="D100" s="18"/>
    </row>
    <row r="101" spans="3:4">
      <c r="C101" s="18"/>
      <c r="D101" s="18"/>
    </row>
    <row r="102" spans="3:4">
      <c r="C102" s="18"/>
      <c r="D102" s="18"/>
    </row>
    <row r="103" spans="3:4">
      <c r="C103" s="18"/>
      <c r="D103" s="18"/>
    </row>
    <row r="104" spans="3:4">
      <c r="C104" s="18"/>
      <c r="D104" s="18"/>
    </row>
    <row r="105" spans="3:4">
      <c r="C105" s="18"/>
      <c r="D105" s="18"/>
    </row>
    <row r="106" spans="3:4">
      <c r="C106" s="18"/>
      <c r="D106" s="18"/>
    </row>
    <row r="107" spans="3:4">
      <c r="C107" s="18"/>
      <c r="D107" s="18"/>
    </row>
    <row r="108" spans="3:4">
      <c r="C108" s="18"/>
      <c r="D108" s="18"/>
    </row>
    <row r="109" spans="3:4">
      <c r="C109" s="18"/>
      <c r="D109" s="18"/>
    </row>
    <row r="110" spans="3:4">
      <c r="C110" s="18"/>
      <c r="D110" s="18"/>
    </row>
    <row r="111" spans="3:4">
      <c r="C111" s="18"/>
      <c r="D111" s="18"/>
    </row>
    <row r="112" spans="3:4">
      <c r="C112" s="18"/>
      <c r="D112" s="18"/>
    </row>
    <row r="113" spans="3:4">
      <c r="C113" s="18"/>
      <c r="D113" s="18"/>
    </row>
    <row r="114" spans="3:4">
      <c r="C114" s="18"/>
      <c r="D114" s="18"/>
    </row>
    <row r="115" spans="3:4">
      <c r="C115" s="18"/>
      <c r="D115" s="18"/>
    </row>
    <row r="116" spans="3:4">
      <c r="C116" s="18"/>
      <c r="D116" s="18"/>
    </row>
    <row r="117" spans="3:4">
      <c r="C117" s="18"/>
      <c r="D117" s="18"/>
    </row>
    <row r="118" spans="3:4">
      <c r="C118" s="18"/>
      <c r="D118" s="18"/>
    </row>
    <row r="119" spans="3:4">
      <c r="C119" s="18"/>
      <c r="D119" s="18"/>
    </row>
    <row r="120" spans="3:4">
      <c r="C120" s="18"/>
      <c r="D120" s="18"/>
    </row>
    <row r="121" spans="3:4">
      <c r="C121" s="18"/>
      <c r="D121" s="18"/>
    </row>
    <row r="122" spans="3:4">
      <c r="C122" s="18"/>
      <c r="D122" s="18"/>
    </row>
    <row r="123" spans="3:4">
      <c r="C123" s="18"/>
      <c r="D123" s="18"/>
    </row>
    <row r="124" spans="3:4">
      <c r="C124" s="18"/>
      <c r="D124" s="18"/>
    </row>
    <row r="125" spans="3:4">
      <c r="C125" s="18"/>
      <c r="D125" s="18"/>
    </row>
    <row r="126" spans="3:4">
      <c r="C126" s="18"/>
      <c r="D126" s="18"/>
    </row>
    <row r="127" spans="3:4">
      <c r="C127" s="18"/>
      <c r="D127" s="18"/>
    </row>
    <row r="128" spans="3:4">
      <c r="C128" s="18"/>
      <c r="D128" s="18"/>
    </row>
    <row r="129" spans="3:4">
      <c r="C129" s="18"/>
      <c r="D129" s="18"/>
    </row>
    <row r="130" spans="3:4">
      <c r="C130" s="18"/>
      <c r="D130" s="18"/>
    </row>
    <row r="131" spans="3:4">
      <c r="C131" s="18"/>
      <c r="D131" s="18"/>
    </row>
    <row r="132" spans="3:4">
      <c r="C132" s="18"/>
      <c r="D132" s="18"/>
    </row>
    <row r="133" spans="3:4">
      <c r="C133" s="18"/>
      <c r="D133" s="18"/>
    </row>
    <row r="134" spans="3:4">
      <c r="C134" s="18"/>
      <c r="D134" s="18"/>
    </row>
    <row r="135" spans="3:4">
      <c r="C135" s="18"/>
      <c r="D135" s="18"/>
    </row>
    <row r="136" spans="3:4">
      <c r="C136" s="18"/>
      <c r="D136" s="18"/>
    </row>
    <row r="137" spans="3:4">
      <c r="C137" s="18"/>
      <c r="D137" s="18"/>
    </row>
    <row r="138" spans="3:4">
      <c r="C138" s="18"/>
      <c r="D138" s="18"/>
    </row>
    <row r="139" spans="3:4">
      <c r="C139" s="18"/>
      <c r="D139" s="18"/>
    </row>
    <row r="140" spans="3:4">
      <c r="C140" s="18"/>
      <c r="D140" s="18"/>
    </row>
    <row r="141" spans="3:4">
      <c r="C141" s="18"/>
      <c r="D141" s="18"/>
    </row>
    <row r="142" spans="3:4">
      <c r="C142" s="18"/>
      <c r="D142" s="18"/>
    </row>
    <row r="143" spans="3:4">
      <c r="C143" s="18"/>
      <c r="D143" s="18"/>
    </row>
    <row r="144" spans="3:4">
      <c r="C144" s="18"/>
      <c r="D144" s="18"/>
    </row>
    <row r="145" spans="3:4">
      <c r="C145" s="18"/>
      <c r="D145" s="18"/>
    </row>
    <row r="146" spans="3:4">
      <c r="C146" s="18"/>
      <c r="D146" s="18"/>
    </row>
    <row r="147" spans="3:4">
      <c r="C147" s="18"/>
      <c r="D147" s="18"/>
    </row>
    <row r="148" spans="3:4">
      <c r="C148" s="18"/>
      <c r="D148" s="18"/>
    </row>
    <row r="149" spans="3:4">
      <c r="C149" s="18"/>
      <c r="D149" s="18"/>
    </row>
    <row r="150" spans="3:4">
      <c r="C150" s="18"/>
      <c r="D150" s="18"/>
    </row>
    <row r="151" spans="3:4">
      <c r="C151" s="18"/>
      <c r="D151" s="18"/>
    </row>
    <row r="152" spans="3:4">
      <c r="C152" s="18"/>
      <c r="D152" s="18"/>
    </row>
    <row r="153" spans="3:4">
      <c r="C153" s="18"/>
      <c r="D153" s="18"/>
    </row>
    <row r="154" spans="3:4">
      <c r="C154" s="18"/>
      <c r="D154" s="18"/>
    </row>
    <row r="155" spans="3:4">
      <c r="C155" s="18"/>
      <c r="D155" s="18"/>
    </row>
    <row r="156" spans="3:4">
      <c r="C156" s="18"/>
      <c r="D156" s="18"/>
    </row>
    <row r="157" spans="3:4">
      <c r="C157" s="18"/>
      <c r="D157" s="18"/>
    </row>
    <row r="158" spans="3:4">
      <c r="C158" s="18"/>
      <c r="D158" s="18"/>
    </row>
    <row r="159" spans="3:4">
      <c r="C159" s="18"/>
      <c r="D159" s="18"/>
    </row>
    <row r="160" spans="3:4">
      <c r="C160" s="18"/>
      <c r="D160" s="18"/>
    </row>
    <row r="161" spans="3:4">
      <c r="C161" s="18"/>
      <c r="D161" s="18"/>
    </row>
    <row r="162" spans="3:4">
      <c r="C162" s="18"/>
      <c r="D162" s="18"/>
    </row>
    <row r="163" spans="3:4">
      <c r="C163" s="18"/>
      <c r="D163" s="18"/>
    </row>
    <row r="164" spans="3:4">
      <c r="C164" s="18"/>
      <c r="D164" s="18"/>
    </row>
    <row r="165" spans="3:4">
      <c r="C165" s="18"/>
      <c r="D165" s="18"/>
    </row>
    <row r="166" spans="3:4">
      <c r="C166" s="18"/>
      <c r="D166" s="18"/>
    </row>
    <row r="167" spans="3:4">
      <c r="C167" s="18"/>
      <c r="D167" s="18"/>
    </row>
    <row r="168" spans="3:4">
      <c r="C168" s="18"/>
      <c r="D168" s="18"/>
    </row>
    <row r="169" spans="3:4">
      <c r="C169" s="18"/>
      <c r="D169" s="18"/>
    </row>
    <row r="170" spans="3:4">
      <c r="C170" s="18"/>
      <c r="D170" s="18"/>
    </row>
    <row r="171" spans="3:4">
      <c r="C171" s="18"/>
      <c r="D171" s="18"/>
    </row>
    <row r="172" spans="3:4">
      <c r="C172" s="18"/>
      <c r="D172" s="18"/>
    </row>
    <row r="173" spans="3:4">
      <c r="C173" s="18"/>
      <c r="D173" s="18"/>
    </row>
    <row r="174" spans="3:4">
      <c r="C174" s="18"/>
      <c r="D174" s="18"/>
    </row>
    <row r="175" spans="3:4">
      <c r="C175" s="18"/>
      <c r="D175" s="18"/>
    </row>
    <row r="176" spans="3:4">
      <c r="C176" s="18"/>
      <c r="D176" s="18"/>
    </row>
    <row r="177" spans="3:4">
      <c r="C177" s="18"/>
      <c r="D177" s="18"/>
    </row>
    <row r="178" spans="3:4">
      <c r="C178" s="18"/>
      <c r="D178" s="18"/>
    </row>
    <row r="179" spans="3:4">
      <c r="C179" s="18"/>
      <c r="D179" s="18"/>
    </row>
    <row r="180" spans="3:4">
      <c r="C180" s="18"/>
      <c r="D180" s="18"/>
    </row>
    <row r="181" spans="3:4">
      <c r="C181" s="18"/>
      <c r="D181" s="18"/>
    </row>
    <row r="182" spans="3:4">
      <c r="C182" s="18"/>
      <c r="D182" s="18"/>
    </row>
    <row r="183" spans="3:4">
      <c r="C183" s="18"/>
      <c r="D183" s="18"/>
    </row>
    <row r="184" spans="3:4">
      <c r="C184" s="18"/>
      <c r="D184" s="18"/>
    </row>
    <row r="185" spans="3:4">
      <c r="C185" s="18"/>
      <c r="D185" s="18"/>
    </row>
    <row r="186" spans="3:4">
      <c r="C186" s="18"/>
      <c r="D186" s="18"/>
    </row>
    <row r="187" spans="3:4">
      <c r="C187" s="18"/>
      <c r="D187" s="18"/>
    </row>
    <row r="188" spans="3:4">
      <c r="C188" s="18"/>
      <c r="D188" s="18"/>
    </row>
    <row r="189" spans="3:4">
      <c r="C189" s="18"/>
      <c r="D189" s="18"/>
    </row>
    <row r="190" spans="3:4">
      <c r="C190" s="18"/>
      <c r="D190" s="18"/>
    </row>
    <row r="191" spans="3:4">
      <c r="C191" s="18"/>
      <c r="D191" s="18"/>
    </row>
    <row r="192" spans="3:4">
      <c r="C192" s="18"/>
      <c r="D192" s="18"/>
    </row>
    <row r="193" spans="3:4">
      <c r="C193" s="18"/>
      <c r="D193" s="18"/>
    </row>
    <row r="194" spans="3:4">
      <c r="C194" s="18"/>
      <c r="D194" s="18"/>
    </row>
    <row r="195" spans="3:4">
      <c r="C195" s="18"/>
      <c r="D195" s="18"/>
    </row>
    <row r="196" spans="3:4">
      <c r="C196" s="18"/>
      <c r="D196" s="18"/>
    </row>
    <row r="197" spans="3:4">
      <c r="C197" s="18"/>
      <c r="D197" s="18"/>
    </row>
    <row r="198" spans="3:4">
      <c r="C198" s="18"/>
      <c r="D198" s="18"/>
    </row>
    <row r="199" spans="3:4">
      <c r="C199" s="18"/>
      <c r="D199" s="18"/>
    </row>
    <row r="200" spans="3:4">
      <c r="C200" s="18"/>
      <c r="D200" s="18"/>
    </row>
    <row r="201" spans="3:4">
      <c r="C201" s="18"/>
      <c r="D201" s="18"/>
    </row>
    <row r="202" spans="3:4">
      <c r="C202" s="18"/>
      <c r="D202" s="18"/>
    </row>
    <row r="203" spans="3:4">
      <c r="C203" s="18"/>
      <c r="D203" s="18"/>
    </row>
    <row r="204" spans="3:4">
      <c r="C204" s="18"/>
      <c r="D204" s="18"/>
    </row>
    <row r="205" spans="3:4">
      <c r="C205" s="18"/>
      <c r="D205" s="18"/>
    </row>
    <row r="206" spans="3:4">
      <c r="C206" s="18"/>
      <c r="D206" s="18"/>
    </row>
    <row r="207" spans="3:4">
      <c r="C207" s="18"/>
      <c r="D207" s="18"/>
    </row>
    <row r="208" spans="3:4">
      <c r="C208" s="18"/>
      <c r="D208" s="18"/>
    </row>
    <row r="209" spans="3:4">
      <c r="C209" s="18"/>
      <c r="D209" s="18"/>
    </row>
    <row r="210" spans="3:4">
      <c r="C210" s="18"/>
      <c r="D210" s="18"/>
    </row>
    <row r="211" spans="3:4">
      <c r="C211" s="18"/>
      <c r="D211" s="18"/>
    </row>
    <row r="212" spans="3:4">
      <c r="C212" s="18"/>
      <c r="D212" s="18"/>
    </row>
    <row r="213" spans="3:4">
      <c r="C213" s="18"/>
      <c r="D213" s="18"/>
    </row>
    <row r="214" spans="3:4">
      <c r="C214" s="18"/>
      <c r="D214" s="18"/>
    </row>
    <row r="215" spans="3:4">
      <c r="C215" s="18"/>
      <c r="D215" s="18"/>
    </row>
    <row r="216" spans="3:4">
      <c r="C216" s="18"/>
      <c r="D216" s="18"/>
    </row>
    <row r="217" spans="3:4">
      <c r="C217" s="18"/>
      <c r="D217" s="18"/>
    </row>
    <row r="218" spans="3:4">
      <c r="C218" s="18"/>
      <c r="D218" s="18"/>
    </row>
    <row r="219" spans="3:4">
      <c r="C219" s="18"/>
      <c r="D219" s="18"/>
    </row>
    <row r="220" spans="3:4">
      <c r="C220" s="18"/>
      <c r="D220" s="18"/>
    </row>
    <row r="221" spans="3:4">
      <c r="C221" s="18"/>
      <c r="D221" s="18"/>
    </row>
    <row r="222" spans="3:4">
      <c r="C222" s="18"/>
      <c r="D222" s="18"/>
    </row>
    <row r="223" spans="3:4">
      <c r="C223" s="18"/>
      <c r="D223" s="18"/>
    </row>
    <row r="224" spans="3:4">
      <c r="C224" s="18"/>
      <c r="D224" s="18"/>
    </row>
    <row r="225" spans="3:4">
      <c r="C225" s="18"/>
      <c r="D225" s="18"/>
    </row>
    <row r="226" spans="3:4">
      <c r="C226" s="18"/>
      <c r="D226" s="18"/>
    </row>
    <row r="227" spans="3:4">
      <c r="C227" s="18"/>
      <c r="D227" s="18"/>
    </row>
    <row r="228" spans="3:4">
      <c r="C228" s="18"/>
      <c r="D228" s="18"/>
    </row>
    <row r="229" spans="3:4">
      <c r="C229" s="18"/>
      <c r="D229" s="18"/>
    </row>
    <row r="230" spans="3:4">
      <c r="C230" s="18"/>
      <c r="D230" s="18"/>
    </row>
    <row r="231" spans="3:4">
      <c r="C231" s="18"/>
      <c r="D231" s="18"/>
    </row>
    <row r="232" spans="3:4">
      <c r="C232" s="18"/>
      <c r="D232" s="18"/>
    </row>
    <row r="233" spans="3:4">
      <c r="C233" s="18"/>
      <c r="D233" s="18"/>
    </row>
    <row r="234" spans="3:4">
      <c r="C234" s="18"/>
      <c r="D234" s="18"/>
    </row>
    <row r="235" spans="3:4">
      <c r="C235" s="18"/>
      <c r="D235" s="18"/>
    </row>
    <row r="236" spans="3:4">
      <c r="C236" s="18"/>
      <c r="D236" s="18"/>
    </row>
    <row r="237" spans="3:4">
      <c r="C237" s="18"/>
      <c r="D237" s="18"/>
    </row>
    <row r="238" spans="3:4">
      <c r="C238" s="18"/>
      <c r="D238" s="18"/>
    </row>
    <row r="239" spans="3:4">
      <c r="C239" s="18"/>
      <c r="D239" s="18"/>
    </row>
    <row r="240" spans="3:4">
      <c r="C240" s="18"/>
      <c r="D240" s="18"/>
    </row>
    <row r="241" spans="3:4">
      <c r="C241" s="18"/>
      <c r="D241" s="18"/>
    </row>
    <row r="242" spans="3:4">
      <c r="C242" s="18"/>
      <c r="D242" s="18"/>
    </row>
    <row r="243" spans="3:4">
      <c r="C243" s="18"/>
      <c r="D243" s="18"/>
    </row>
    <row r="244" spans="3:4">
      <c r="C244" s="18"/>
      <c r="D244" s="18"/>
    </row>
    <row r="245" spans="3:4">
      <c r="C245" s="18"/>
      <c r="D245" s="18"/>
    </row>
    <row r="246" spans="3:4">
      <c r="C246" s="18"/>
      <c r="D246" s="18"/>
    </row>
    <row r="247" spans="3:4">
      <c r="C247" s="18"/>
      <c r="D247" s="18"/>
    </row>
    <row r="248" spans="3:4">
      <c r="C248" s="18"/>
      <c r="D248" s="18"/>
    </row>
    <row r="249" spans="3:4">
      <c r="C249" s="18"/>
      <c r="D249" s="18"/>
    </row>
    <row r="250" spans="3:4">
      <c r="C250" s="18"/>
      <c r="D250" s="18"/>
    </row>
    <row r="251" spans="3:4">
      <c r="C251" s="18"/>
      <c r="D251" s="18"/>
    </row>
    <row r="252" spans="3:4">
      <c r="C252" s="18"/>
      <c r="D252" s="18"/>
    </row>
    <row r="253" spans="3:4">
      <c r="C253" s="18"/>
      <c r="D253" s="18"/>
    </row>
    <row r="254" spans="3:4">
      <c r="C254" s="18"/>
      <c r="D254" s="18"/>
    </row>
    <row r="255" spans="3:4">
      <c r="C255" s="18"/>
      <c r="D255" s="18"/>
    </row>
    <row r="256" spans="3:4">
      <c r="C256" s="18"/>
      <c r="D256" s="18"/>
    </row>
    <row r="257" spans="3:4">
      <c r="C257" s="18"/>
      <c r="D257" s="18"/>
    </row>
    <row r="258" spans="3:4">
      <c r="C258" s="18"/>
      <c r="D258" s="18"/>
    </row>
    <row r="259" spans="3:4">
      <c r="C259" s="18"/>
      <c r="D259" s="18"/>
    </row>
    <row r="260" spans="3:4">
      <c r="C260" s="18"/>
      <c r="D260" s="18"/>
    </row>
    <row r="261" spans="3:4">
      <c r="C261" s="18"/>
      <c r="D261" s="18"/>
    </row>
    <row r="262" spans="3:4">
      <c r="C262" s="18"/>
      <c r="D262" s="18"/>
    </row>
    <row r="263" spans="3:4">
      <c r="C263" s="18"/>
      <c r="D263" s="18"/>
    </row>
    <row r="264" spans="3:4">
      <c r="C264" s="18"/>
      <c r="D264" s="18"/>
    </row>
    <row r="265" spans="3:4">
      <c r="C265" s="18"/>
      <c r="D265" s="18"/>
    </row>
    <row r="266" spans="3:4">
      <c r="C266" s="18"/>
      <c r="D266" s="18"/>
    </row>
    <row r="267" spans="3:4">
      <c r="C267" s="18"/>
      <c r="D267" s="18"/>
    </row>
    <row r="268" spans="3:4">
      <c r="C268" s="18"/>
      <c r="D268" s="18"/>
    </row>
    <row r="269" spans="3:4">
      <c r="C269" s="18"/>
      <c r="D269" s="18"/>
    </row>
    <row r="270" spans="3:4">
      <c r="C270" s="18"/>
      <c r="D270" s="18"/>
    </row>
    <row r="271" spans="3:4">
      <c r="C271" s="18"/>
      <c r="D271" s="18"/>
    </row>
    <row r="272" spans="3:4">
      <c r="C272" s="18"/>
      <c r="D272" s="18"/>
    </row>
    <row r="273" spans="3:4">
      <c r="C273" s="18"/>
      <c r="D273" s="18"/>
    </row>
    <row r="274" spans="3:4">
      <c r="C274" s="18"/>
      <c r="D274" s="18"/>
    </row>
    <row r="275" spans="3:4">
      <c r="C275" s="18"/>
      <c r="D275" s="18"/>
    </row>
    <row r="276" spans="3:4">
      <c r="C276" s="18"/>
      <c r="D276" s="18"/>
    </row>
    <row r="277" spans="3:4">
      <c r="C277" s="18"/>
      <c r="D277" s="18"/>
    </row>
    <row r="278" spans="3:4">
      <c r="C278" s="18"/>
      <c r="D278" s="18"/>
    </row>
    <row r="279" spans="3:4">
      <c r="C279" s="18"/>
      <c r="D279" s="18"/>
    </row>
    <row r="280" spans="3:4">
      <c r="C280" s="18"/>
      <c r="D280" s="18"/>
    </row>
    <row r="281" spans="3:4">
      <c r="C281" s="18"/>
      <c r="D281" s="18"/>
    </row>
    <row r="282" spans="3:4">
      <c r="C282" s="18"/>
      <c r="D282" s="18"/>
    </row>
    <row r="283" spans="3:4">
      <c r="C283" s="18"/>
      <c r="D283" s="18"/>
    </row>
    <row r="284" spans="3:4">
      <c r="C284" s="18"/>
      <c r="D284" s="18"/>
    </row>
    <row r="285" spans="3:4">
      <c r="C285" s="18"/>
      <c r="D285" s="18"/>
    </row>
    <row r="286" spans="3:4">
      <c r="C286" s="18"/>
      <c r="D286" s="18"/>
    </row>
    <row r="287" spans="3:4">
      <c r="C287" s="18"/>
      <c r="D287" s="18"/>
    </row>
    <row r="288" spans="3:4">
      <c r="C288" s="18"/>
      <c r="D288" s="18"/>
    </row>
    <row r="289" spans="3:4">
      <c r="C289" s="18"/>
      <c r="D289" s="18"/>
    </row>
    <row r="290" spans="3:4">
      <c r="C290" s="18"/>
      <c r="D290" s="18"/>
    </row>
    <row r="291" spans="3:4">
      <c r="C291" s="18"/>
      <c r="D291" s="18"/>
    </row>
    <row r="292" spans="3:4">
      <c r="C292" s="18"/>
      <c r="D292" s="18"/>
    </row>
    <row r="293" spans="3:4">
      <c r="C293" s="18"/>
      <c r="D293" s="18"/>
    </row>
    <row r="294" spans="3:4">
      <c r="C294" s="18"/>
      <c r="D294" s="18"/>
    </row>
    <row r="295" spans="3:4">
      <c r="C295" s="18"/>
      <c r="D295" s="18"/>
    </row>
    <row r="296" spans="3:4">
      <c r="C296" s="18"/>
      <c r="D296" s="18"/>
    </row>
    <row r="297" spans="3:4">
      <c r="C297" s="18"/>
      <c r="D297" s="18"/>
    </row>
    <row r="298" spans="3:4">
      <c r="C298" s="18"/>
      <c r="D298" s="18"/>
    </row>
    <row r="299" spans="3:4">
      <c r="C299" s="18"/>
      <c r="D299" s="18"/>
    </row>
    <row r="300" spans="3:4">
      <c r="C300" s="18"/>
      <c r="D300" s="18"/>
    </row>
    <row r="301" spans="3:4">
      <c r="C301" s="18"/>
      <c r="D301" s="18"/>
    </row>
    <row r="302" spans="3:4">
      <c r="C302" s="18"/>
      <c r="D302" s="18"/>
    </row>
    <row r="303" spans="3:4">
      <c r="C303" s="18"/>
      <c r="D303" s="18"/>
    </row>
    <row r="304" spans="3:4">
      <c r="C304" s="18"/>
      <c r="D304" s="18"/>
    </row>
    <row r="305" spans="3:4">
      <c r="C305" s="18"/>
      <c r="D305" s="18"/>
    </row>
    <row r="306" spans="3:4">
      <c r="C306" s="18"/>
      <c r="D306" s="18"/>
    </row>
    <row r="307" spans="3:4">
      <c r="C307" s="18"/>
      <c r="D307" s="18"/>
    </row>
    <row r="308" spans="3:4">
      <c r="C308" s="18"/>
      <c r="D308" s="18"/>
    </row>
    <row r="309" spans="3:4">
      <c r="C309" s="18"/>
      <c r="D309" s="18"/>
    </row>
    <row r="310" spans="3:4">
      <c r="C310" s="18"/>
      <c r="D310" s="18"/>
    </row>
    <row r="311" spans="3:4">
      <c r="C311" s="18"/>
      <c r="D311" s="18"/>
    </row>
    <row r="312" spans="3:4">
      <c r="C312" s="18"/>
      <c r="D312" s="18"/>
    </row>
    <row r="313" spans="3:4">
      <c r="C313" s="18"/>
      <c r="D313" s="18"/>
    </row>
    <row r="314" spans="3:4">
      <c r="C314" s="18"/>
      <c r="D314" s="18"/>
    </row>
    <row r="315" spans="3:4">
      <c r="C315" s="18"/>
      <c r="D315" s="18"/>
    </row>
    <row r="316" spans="3:4">
      <c r="C316" s="18"/>
      <c r="D316" s="18"/>
    </row>
    <row r="317" spans="3:4">
      <c r="C317" s="18"/>
      <c r="D317" s="18"/>
    </row>
    <row r="318" spans="3:4">
      <c r="C318" s="18"/>
      <c r="D318" s="18"/>
    </row>
    <row r="319" spans="3:4">
      <c r="C319" s="18"/>
      <c r="D319" s="18"/>
    </row>
    <row r="320" spans="3:4">
      <c r="C320" s="18"/>
      <c r="D320" s="18"/>
    </row>
    <row r="321" spans="3:4">
      <c r="C321" s="18"/>
      <c r="D321" s="18"/>
    </row>
    <row r="322" spans="3:4">
      <c r="C322" s="18"/>
      <c r="D322" s="18"/>
    </row>
    <row r="323" spans="3:4">
      <c r="C323" s="18"/>
      <c r="D323" s="18"/>
    </row>
    <row r="324" spans="3:4">
      <c r="C324" s="18"/>
      <c r="D324" s="18"/>
    </row>
    <row r="325" spans="3:4">
      <c r="C325" s="18"/>
      <c r="D325" s="18"/>
    </row>
    <row r="326" spans="3:4">
      <c r="C326" s="18"/>
      <c r="D326" s="18"/>
    </row>
    <row r="327" spans="3:4">
      <c r="C327" s="18"/>
      <c r="D327" s="18"/>
    </row>
    <row r="328" spans="3:4">
      <c r="C328" s="18"/>
      <c r="D328" s="18"/>
    </row>
    <row r="329" spans="3:4">
      <c r="C329" s="18"/>
      <c r="D329" s="18"/>
    </row>
    <row r="330" spans="3:4">
      <c r="C330" s="18"/>
      <c r="D330" s="18"/>
    </row>
    <row r="331" spans="3:4">
      <c r="C331" s="18"/>
      <c r="D331" s="18"/>
    </row>
    <row r="332" spans="3:4">
      <c r="C332" s="18"/>
      <c r="D332" s="18"/>
    </row>
    <row r="333" spans="3:4">
      <c r="C333" s="18"/>
      <c r="D333" s="18"/>
    </row>
    <row r="334" spans="3:4">
      <c r="C334" s="18"/>
      <c r="D334" s="18"/>
    </row>
    <row r="335" spans="3:4">
      <c r="C335" s="18"/>
      <c r="D335" s="18"/>
    </row>
    <row r="336" spans="3:4">
      <c r="C336" s="18"/>
      <c r="D336" s="18"/>
    </row>
    <row r="337" spans="3:4">
      <c r="C337" s="18"/>
      <c r="D337" s="18"/>
    </row>
    <row r="338" spans="3:4">
      <c r="C338" s="18"/>
      <c r="D338" s="18"/>
    </row>
    <row r="339" spans="3:4">
      <c r="C339" s="18"/>
      <c r="D339" s="18"/>
    </row>
    <row r="340" spans="3:4">
      <c r="C340" s="18"/>
      <c r="D340" s="18"/>
    </row>
    <row r="341" spans="3:4">
      <c r="C341" s="18"/>
      <c r="D341" s="18"/>
    </row>
    <row r="342" spans="3:4">
      <c r="C342" s="18"/>
      <c r="D342" s="18"/>
    </row>
    <row r="343" spans="3:4">
      <c r="C343" s="18"/>
      <c r="D343" s="18"/>
    </row>
    <row r="344" spans="3:4">
      <c r="C344" s="18"/>
      <c r="D344" s="18"/>
    </row>
    <row r="345" spans="3:4">
      <c r="C345" s="18"/>
      <c r="D345" s="18"/>
    </row>
    <row r="346" spans="3:4">
      <c r="C346" s="18"/>
      <c r="D346" s="18"/>
    </row>
    <row r="347" spans="3:4">
      <c r="C347" s="18"/>
      <c r="D347" s="18"/>
    </row>
    <row r="348" spans="3:4">
      <c r="C348" s="18"/>
      <c r="D348" s="18"/>
    </row>
    <row r="349" spans="3:4">
      <c r="C349" s="18"/>
      <c r="D349" s="18"/>
    </row>
    <row r="350" spans="3:4">
      <c r="C350" s="18"/>
      <c r="D350" s="18"/>
    </row>
    <row r="351" spans="3:4">
      <c r="C351" s="18"/>
      <c r="D351" s="18"/>
    </row>
    <row r="352" spans="3:4">
      <c r="C352" s="18"/>
      <c r="D352" s="18"/>
    </row>
    <row r="353" spans="3:4">
      <c r="C353" s="18"/>
      <c r="D353" s="18"/>
    </row>
    <row r="354" spans="3:4">
      <c r="C354" s="18"/>
      <c r="D354" s="18"/>
    </row>
    <row r="355" spans="3:4">
      <c r="C355" s="18"/>
      <c r="D355" s="18"/>
    </row>
    <row r="356" spans="3:4">
      <c r="C356" s="18"/>
      <c r="D356" s="18"/>
    </row>
    <row r="357" spans="3:4">
      <c r="C357" s="18"/>
      <c r="D357" s="18"/>
    </row>
    <row r="358" spans="3:4">
      <c r="C358" s="18"/>
      <c r="D358" s="18"/>
    </row>
    <row r="359" spans="3:4">
      <c r="C359" s="18"/>
      <c r="D359" s="18"/>
    </row>
    <row r="360" spans="3:4">
      <c r="C360" s="18"/>
      <c r="D360" s="18"/>
    </row>
    <row r="361" spans="3:4">
      <c r="C361" s="18"/>
      <c r="D361" s="18"/>
    </row>
    <row r="362" spans="3:4">
      <c r="C362" s="18"/>
      <c r="D362" s="18"/>
    </row>
    <row r="363" spans="3:4">
      <c r="C363" s="18"/>
      <c r="D363" s="18"/>
    </row>
    <row r="364" spans="3:4">
      <c r="C364" s="18"/>
      <c r="D364" s="18"/>
    </row>
    <row r="365" spans="3:4">
      <c r="C365" s="18"/>
      <c r="D365" s="18"/>
    </row>
    <row r="366" spans="3:4">
      <c r="C366" s="18"/>
      <c r="D366" s="18"/>
    </row>
    <row r="367" spans="3:4">
      <c r="C367" s="18"/>
      <c r="D367" s="18"/>
    </row>
    <row r="368" spans="3:4">
      <c r="C368" s="18"/>
      <c r="D368" s="18"/>
    </row>
    <row r="369" spans="3:4">
      <c r="C369" s="18"/>
      <c r="D369" s="18"/>
    </row>
    <row r="370" spans="3:4">
      <c r="C370" s="18"/>
      <c r="D370" s="18"/>
    </row>
    <row r="371" spans="3:4">
      <c r="C371" s="18"/>
      <c r="D371" s="18"/>
    </row>
    <row r="372" spans="3:4">
      <c r="C372" s="18"/>
      <c r="D372" s="18"/>
    </row>
    <row r="373" spans="3:4">
      <c r="C373" s="18"/>
      <c r="D373" s="18"/>
    </row>
    <row r="374" spans="3:4">
      <c r="C374" s="18"/>
      <c r="D374" s="18"/>
    </row>
    <row r="375" spans="3:4">
      <c r="C375" s="18"/>
      <c r="D375" s="18"/>
    </row>
    <row r="376" spans="3:4">
      <c r="C376" s="18"/>
      <c r="D376" s="18"/>
    </row>
    <row r="377" spans="3:4">
      <c r="C377" s="18"/>
      <c r="D377" s="18"/>
    </row>
    <row r="378" spans="3:4">
      <c r="C378" s="18"/>
      <c r="D378" s="18"/>
    </row>
    <row r="379" spans="3:4">
      <c r="C379" s="18"/>
      <c r="D379" s="18"/>
    </row>
    <row r="380" spans="3:4">
      <c r="C380" s="18"/>
      <c r="D380" s="18"/>
    </row>
    <row r="381" spans="3:4">
      <c r="C381" s="18"/>
      <c r="D381" s="18"/>
    </row>
    <row r="382" spans="3:4">
      <c r="C382" s="18"/>
      <c r="D382" s="18"/>
    </row>
    <row r="383" spans="3:4">
      <c r="C383" s="18"/>
      <c r="D383" s="18"/>
    </row>
    <row r="384" spans="3:4">
      <c r="C384" s="18"/>
      <c r="D384" s="18"/>
    </row>
    <row r="385" spans="3:4">
      <c r="C385" s="18"/>
      <c r="D385" s="18"/>
    </row>
    <row r="386" spans="3:4">
      <c r="C386" s="18"/>
      <c r="D386" s="18"/>
    </row>
    <row r="387" spans="3:4">
      <c r="C387" s="18"/>
      <c r="D387" s="18"/>
    </row>
    <row r="388" spans="3:4">
      <c r="C388" s="18"/>
      <c r="D388" s="18"/>
    </row>
    <row r="389" spans="3:4">
      <c r="C389" s="18"/>
      <c r="D389" s="18"/>
    </row>
    <row r="390" spans="3:4">
      <c r="C390" s="18"/>
      <c r="D390" s="18"/>
    </row>
    <row r="391" spans="3:4">
      <c r="C391" s="18"/>
      <c r="D391" s="18"/>
    </row>
    <row r="392" spans="3:4">
      <c r="C392" s="18"/>
      <c r="D392" s="18"/>
    </row>
    <row r="393" spans="3:4">
      <c r="C393" s="18"/>
      <c r="D393" s="18"/>
    </row>
    <row r="394" spans="3:4">
      <c r="C394" s="18"/>
      <c r="D394" s="18"/>
    </row>
    <row r="395" spans="3:4">
      <c r="C395" s="18"/>
      <c r="D395" s="18"/>
    </row>
    <row r="396" spans="3:4">
      <c r="C396" s="18"/>
      <c r="D396" s="18"/>
    </row>
    <row r="397" spans="3:4">
      <c r="C397" s="18"/>
      <c r="D397" s="18"/>
    </row>
    <row r="398" spans="3:4">
      <c r="C398" s="18"/>
      <c r="D398" s="18"/>
    </row>
    <row r="399" spans="3:4">
      <c r="C399" s="18"/>
      <c r="D399" s="18"/>
    </row>
    <row r="400" spans="3:4">
      <c r="C400" s="18"/>
      <c r="D400" s="18"/>
    </row>
    <row r="401" spans="3:4">
      <c r="C401" s="18"/>
      <c r="D401" s="18"/>
    </row>
    <row r="402" spans="3:4">
      <c r="C402" s="18"/>
      <c r="D402" s="18"/>
    </row>
    <row r="403" spans="3:4">
      <c r="C403" s="18"/>
      <c r="D403" s="18"/>
    </row>
    <row r="404" spans="3:4">
      <c r="C404" s="18"/>
      <c r="D404" s="18"/>
    </row>
    <row r="405" spans="3:4">
      <c r="C405" s="18"/>
      <c r="D405" s="18"/>
    </row>
    <row r="406" spans="3:4">
      <c r="C406" s="18"/>
      <c r="D406" s="18"/>
    </row>
    <row r="407" spans="3:4">
      <c r="C407" s="18"/>
      <c r="D407" s="18"/>
    </row>
    <row r="408" spans="3:4">
      <c r="C408" s="18"/>
      <c r="D408" s="18"/>
    </row>
    <row r="409" spans="3:4">
      <c r="C409" s="18"/>
      <c r="D409" s="18"/>
    </row>
    <row r="410" spans="3:4">
      <c r="C410" s="18"/>
      <c r="D410" s="18"/>
    </row>
    <row r="411" spans="3:4">
      <c r="C411" s="18"/>
      <c r="D411" s="18"/>
    </row>
    <row r="412" spans="3:4">
      <c r="C412" s="18"/>
      <c r="D412" s="18"/>
    </row>
    <row r="413" spans="3:4">
      <c r="C413" s="18"/>
      <c r="D413" s="18"/>
    </row>
    <row r="414" spans="3:4">
      <c r="C414" s="18"/>
      <c r="D414" s="18"/>
    </row>
    <row r="415" spans="3:4">
      <c r="C415" s="18"/>
      <c r="D415" s="18"/>
    </row>
    <row r="416" spans="3:4">
      <c r="C416" s="18"/>
      <c r="D416" s="18"/>
    </row>
    <row r="417" spans="3:4">
      <c r="C417" s="18"/>
      <c r="D417" s="18"/>
    </row>
    <row r="418" spans="3:4">
      <c r="C418" s="18"/>
      <c r="D418" s="18"/>
    </row>
    <row r="419" spans="3:4">
      <c r="C419" s="18"/>
      <c r="D419" s="18"/>
    </row>
    <row r="420" spans="3:4">
      <c r="C420" s="18"/>
      <c r="D420" s="18"/>
    </row>
    <row r="421" spans="3:4">
      <c r="C421" s="18"/>
      <c r="D421" s="18"/>
    </row>
    <row r="422" spans="3:4">
      <c r="C422" s="18"/>
      <c r="D422" s="18"/>
    </row>
    <row r="423" spans="3:4">
      <c r="C423" s="18"/>
      <c r="D423" s="18"/>
    </row>
    <row r="424" spans="3:4">
      <c r="C424" s="18"/>
      <c r="D424" s="18"/>
    </row>
    <row r="425" spans="3:4">
      <c r="C425" s="18"/>
      <c r="D425" s="18"/>
    </row>
    <row r="426" spans="3:4">
      <c r="C426" s="18"/>
      <c r="D426" s="18"/>
    </row>
    <row r="427" spans="3:4">
      <c r="C427" s="18"/>
      <c r="D427" s="18"/>
    </row>
    <row r="428" spans="3:4">
      <c r="C428" s="18"/>
      <c r="D428" s="18"/>
    </row>
    <row r="429" spans="3:4">
      <c r="C429" s="18"/>
      <c r="D429" s="18"/>
    </row>
    <row r="430" spans="3:4">
      <c r="C430" s="18"/>
      <c r="D430" s="18"/>
    </row>
    <row r="431" spans="3:4">
      <c r="C431" s="18"/>
      <c r="D431" s="18"/>
    </row>
    <row r="432" spans="3:4">
      <c r="C432" s="18"/>
      <c r="D432" s="18"/>
    </row>
    <row r="433" spans="3:4">
      <c r="C433" s="18"/>
      <c r="D433" s="18"/>
    </row>
    <row r="434" spans="3:4">
      <c r="C434" s="18"/>
      <c r="D434" s="18"/>
    </row>
    <row r="435" spans="3:4">
      <c r="C435" s="18"/>
      <c r="D435" s="18"/>
    </row>
    <row r="436" spans="3:4">
      <c r="C436" s="18"/>
      <c r="D436" s="18"/>
    </row>
    <row r="437" spans="3:4">
      <c r="C437" s="18"/>
      <c r="D437" s="18"/>
    </row>
    <row r="438" spans="3:4">
      <c r="C438" s="18"/>
      <c r="D438" s="18"/>
    </row>
    <row r="439" spans="3:4">
      <c r="C439" s="18"/>
      <c r="D439" s="18"/>
    </row>
    <row r="440" spans="3:4">
      <c r="C440" s="18"/>
      <c r="D440" s="18"/>
    </row>
    <row r="441" spans="3:4">
      <c r="C441" s="18"/>
      <c r="D441" s="18"/>
    </row>
    <row r="442" spans="3:4">
      <c r="C442" s="18"/>
      <c r="D442" s="18"/>
    </row>
    <row r="443" spans="3:4">
      <c r="C443" s="18"/>
      <c r="D443" s="18"/>
    </row>
    <row r="444" spans="3:4">
      <c r="C444" s="18"/>
      <c r="D444" s="18"/>
    </row>
    <row r="445" spans="3:4">
      <c r="C445" s="18"/>
      <c r="D445" s="18"/>
    </row>
    <row r="446" spans="3:4">
      <c r="C446" s="18"/>
      <c r="D446" s="18"/>
    </row>
    <row r="447" spans="3:4">
      <c r="C447" s="18"/>
      <c r="D447" s="18"/>
    </row>
    <row r="448" spans="3:4">
      <c r="C448" s="18"/>
      <c r="D448" s="18"/>
    </row>
    <row r="449" spans="3:4">
      <c r="C449" s="18"/>
      <c r="D449" s="18"/>
    </row>
    <row r="450" spans="3:4">
      <c r="C450" s="18"/>
      <c r="D450" s="18"/>
    </row>
    <row r="451" spans="3:4">
      <c r="C451" s="18"/>
      <c r="D451" s="18"/>
    </row>
    <row r="452" spans="3:4">
      <c r="C452" s="18"/>
      <c r="D452" s="18"/>
    </row>
    <row r="453" spans="3:4">
      <c r="C453" s="18"/>
      <c r="D453" s="18"/>
    </row>
    <row r="454" spans="3:4">
      <c r="C454" s="18"/>
      <c r="D454" s="18"/>
    </row>
    <row r="455" spans="3:4">
      <c r="C455" s="18"/>
      <c r="D455" s="18"/>
    </row>
    <row r="456" spans="3:4">
      <c r="C456" s="18"/>
      <c r="D456" s="18"/>
    </row>
    <row r="457" spans="3:4">
      <c r="C457" s="18"/>
      <c r="D457" s="18"/>
    </row>
    <row r="458" spans="3:4">
      <c r="C458" s="18"/>
      <c r="D458" s="18"/>
    </row>
    <row r="459" spans="3:4">
      <c r="C459" s="18"/>
      <c r="D459" s="18"/>
    </row>
    <row r="460" spans="3:4">
      <c r="C460" s="18"/>
      <c r="D460" s="18"/>
    </row>
    <row r="461" spans="3:4">
      <c r="C461" s="18"/>
      <c r="D461" s="18"/>
    </row>
    <row r="462" spans="3:4">
      <c r="C462" s="18"/>
      <c r="D462" s="18"/>
    </row>
    <row r="463" spans="3:4">
      <c r="C463" s="18"/>
      <c r="D463" s="18"/>
    </row>
    <row r="464" spans="3:4">
      <c r="C464" s="18"/>
      <c r="D464" s="18"/>
    </row>
    <row r="465" spans="3:4">
      <c r="C465" s="18"/>
      <c r="D465" s="18"/>
    </row>
    <row r="466" spans="3:4">
      <c r="C466" s="18"/>
      <c r="D466" s="18"/>
    </row>
    <row r="467" spans="3:4">
      <c r="C467" s="18"/>
      <c r="D467" s="18"/>
    </row>
    <row r="468" spans="3:4">
      <c r="C468" s="18"/>
      <c r="D468" s="18"/>
    </row>
    <row r="469" spans="3:4">
      <c r="C469" s="18"/>
      <c r="D469" s="18"/>
    </row>
    <row r="470" spans="3:4">
      <c r="C470" s="18"/>
      <c r="D470" s="18"/>
    </row>
    <row r="471" spans="3:4">
      <c r="C471" s="18"/>
      <c r="D471" s="18"/>
    </row>
    <row r="472" spans="3:4">
      <c r="C472" s="18"/>
      <c r="D472" s="18"/>
    </row>
    <row r="473" spans="3:4">
      <c r="C473" s="18"/>
      <c r="D473" s="18"/>
    </row>
    <row r="474" spans="3:4">
      <c r="C474" s="18"/>
      <c r="D474" s="18"/>
    </row>
    <row r="475" spans="3:4">
      <c r="C475" s="18"/>
      <c r="D475" s="18"/>
    </row>
    <row r="476" spans="3:4">
      <c r="C476" s="18"/>
      <c r="D476" s="18"/>
    </row>
    <row r="477" spans="3:4">
      <c r="C477" s="18"/>
      <c r="D477" s="18"/>
    </row>
    <row r="478" spans="3:4">
      <c r="C478" s="18"/>
      <c r="D478" s="18"/>
    </row>
    <row r="479" spans="3:4">
      <c r="C479" s="18"/>
      <c r="D479" s="18"/>
    </row>
    <row r="480" spans="3:4">
      <c r="C480" s="18"/>
      <c r="D480" s="18"/>
    </row>
    <row r="481" spans="3:4">
      <c r="C481" s="18"/>
      <c r="D481" s="18"/>
    </row>
    <row r="482" spans="3:4">
      <c r="C482" s="18"/>
      <c r="D482" s="18"/>
    </row>
    <row r="483" spans="3:4">
      <c r="C483" s="18"/>
      <c r="D483" s="18"/>
    </row>
    <row r="484" spans="3:4">
      <c r="C484" s="18"/>
      <c r="D484" s="18"/>
    </row>
    <row r="485" spans="3:4">
      <c r="C485" s="18"/>
      <c r="D485" s="18"/>
    </row>
    <row r="486" spans="3:4">
      <c r="C486" s="18"/>
      <c r="D486" s="18"/>
    </row>
    <row r="487" spans="3:4">
      <c r="C487" s="18"/>
      <c r="D487" s="18"/>
    </row>
    <row r="488" spans="3:4">
      <c r="C488" s="18"/>
      <c r="D488" s="18"/>
    </row>
    <row r="489" spans="3:4">
      <c r="C489" s="18"/>
      <c r="D489" s="18"/>
    </row>
    <row r="490" spans="3:4">
      <c r="C490" s="18"/>
      <c r="D490" s="18"/>
    </row>
    <row r="491" spans="3:4">
      <c r="C491" s="18"/>
      <c r="D491" s="18"/>
    </row>
    <row r="492" spans="3:4">
      <c r="C492" s="18"/>
      <c r="D492" s="18"/>
    </row>
    <row r="493" spans="3:4">
      <c r="C493" s="18"/>
      <c r="D493" s="18"/>
    </row>
    <row r="494" spans="3:4">
      <c r="C494" s="18"/>
      <c r="D494" s="18"/>
    </row>
    <row r="495" spans="3:4">
      <c r="C495" s="18"/>
      <c r="D495" s="18"/>
    </row>
    <row r="496" spans="3:4">
      <c r="C496" s="18"/>
      <c r="D496" s="18"/>
    </row>
    <row r="497" spans="3:4">
      <c r="C497" s="18"/>
      <c r="D497" s="18"/>
    </row>
    <row r="498" spans="3:4">
      <c r="C498" s="18"/>
      <c r="D498" s="18"/>
    </row>
    <row r="499" spans="3:4">
      <c r="C499" s="18"/>
      <c r="D499" s="18"/>
    </row>
    <row r="500" spans="3:4">
      <c r="C500" s="18"/>
      <c r="D500" s="18"/>
    </row>
    <row r="501" spans="3:4">
      <c r="C501" s="18"/>
      <c r="D501" s="18"/>
    </row>
    <row r="502" spans="3:4">
      <c r="C502" s="18"/>
      <c r="D502" s="18"/>
    </row>
    <row r="503" spans="3:4">
      <c r="C503" s="18"/>
      <c r="D503" s="18"/>
    </row>
    <row r="504" spans="3:4">
      <c r="C504" s="18"/>
      <c r="D504" s="18"/>
    </row>
    <row r="505" spans="3:4">
      <c r="C505" s="18"/>
      <c r="D505" s="18"/>
    </row>
    <row r="506" spans="3:4">
      <c r="C506" s="18"/>
      <c r="D506" s="18"/>
    </row>
    <row r="507" spans="3:4">
      <c r="C507" s="18"/>
      <c r="D507" s="18"/>
    </row>
    <row r="508" spans="3:4">
      <c r="C508" s="18"/>
      <c r="D508" s="18"/>
    </row>
    <row r="509" spans="3:4">
      <c r="C509" s="18"/>
      <c r="D509" s="18"/>
    </row>
    <row r="510" spans="3:4">
      <c r="C510" s="18"/>
      <c r="D510" s="18"/>
    </row>
    <row r="511" spans="3:4">
      <c r="C511" s="18"/>
      <c r="D511" s="18"/>
    </row>
    <row r="512" spans="3:4">
      <c r="C512" s="18"/>
      <c r="D512" s="18"/>
    </row>
    <row r="513" spans="3:4">
      <c r="C513" s="18"/>
      <c r="D513" s="18"/>
    </row>
    <row r="514" spans="3:4">
      <c r="C514" s="18"/>
      <c r="D514" s="18"/>
    </row>
    <row r="515" spans="3:4">
      <c r="C515" s="18"/>
      <c r="D515" s="18"/>
    </row>
    <row r="516" spans="3:4">
      <c r="C516" s="18"/>
      <c r="D516" s="18"/>
    </row>
    <row r="517" spans="3:4">
      <c r="C517" s="18"/>
      <c r="D517" s="18"/>
    </row>
    <row r="518" spans="3:4">
      <c r="C518" s="18"/>
      <c r="D518" s="18"/>
    </row>
    <row r="519" spans="3:4">
      <c r="C519" s="18"/>
      <c r="D519" s="18"/>
    </row>
    <row r="520" spans="3:4">
      <c r="C520" s="18"/>
      <c r="D520" s="18"/>
    </row>
    <row r="521" spans="3:4">
      <c r="C521" s="18"/>
      <c r="D521" s="18"/>
    </row>
    <row r="522" spans="3:4">
      <c r="C522" s="18"/>
      <c r="D522" s="18"/>
    </row>
    <row r="523" spans="3:4">
      <c r="C523" s="18"/>
      <c r="D523" s="18"/>
    </row>
    <row r="524" spans="3:4">
      <c r="C524" s="18"/>
      <c r="D524" s="18"/>
    </row>
  </sheetData>
  <mergeCells count="30">
    <mergeCell ref="E1:J1"/>
    <mergeCell ref="A6:R6"/>
    <mergeCell ref="A5:B5"/>
    <mergeCell ref="E26:F26"/>
    <mergeCell ref="I26:J26"/>
    <mergeCell ref="M26:N26"/>
    <mergeCell ref="Q26:R26"/>
    <mergeCell ref="M3:N4"/>
    <mergeCell ref="O3:P4"/>
    <mergeCell ref="Q3:R4"/>
    <mergeCell ref="K3:L4"/>
    <mergeCell ref="O26:P26"/>
    <mergeCell ref="K26:L26"/>
    <mergeCell ref="A1:D1"/>
    <mergeCell ref="A9:A11"/>
    <mergeCell ref="A13:A15"/>
    <mergeCell ref="A3:D3"/>
    <mergeCell ref="C4:D4"/>
    <mergeCell ref="A4:B4"/>
    <mergeCell ref="A35:I35"/>
    <mergeCell ref="A36:I36"/>
    <mergeCell ref="G3:H4"/>
    <mergeCell ref="G26:H26"/>
    <mergeCell ref="C26:D26"/>
    <mergeCell ref="A31:A33"/>
    <mergeCell ref="I3:J4"/>
    <mergeCell ref="A25:B25"/>
    <mergeCell ref="A19:A21"/>
    <mergeCell ref="E3:F4"/>
    <mergeCell ref="A26:B26"/>
  </mergeCells>
  <phoneticPr fontId="5" type="noConversion"/>
  <pageMargins left="0.75" right="0.75" top="1" bottom="1" header="0.5" footer="0.5"/>
  <pageSetup paperSize="9" orientation="portrait" r:id="rId1"/>
  <headerFooter alignWithMargins="0"/>
  <ignoredErrors>
    <ignoredError sqref="E17:R18 E26:R27 F11:R11 E13:R15 E21:R21 F19:R19 F20:R20" emptyCellReferenc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showGridLines="0" zoomScale="85" workbookViewId="0">
      <selection activeCell="O36" sqref="O36"/>
    </sheetView>
  </sheetViews>
  <sheetFormatPr defaultRowHeight="10.5"/>
  <cols>
    <col min="1" max="1" width="44.140625" style="51" customWidth="1"/>
    <col min="2" max="4" width="18.42578125" style="51" customWidth="1"/>
    <col min="5" max="16384" width="9.140625" style="51"/>
  </cols>
  <sheetData>
    <row r="1" spans="1:4" ht="24.75" customHeight="1">
      <c r="A1" s="257"/>
      <c r="B1" s="192" t="s">
        <v>325</v>
      </c>
      <c r="C1" s="192" t="s">
        <v>325</v>
      </c>
      <c r="D1" s="192" t="s">
        <v>325</v>
      </c>
    </row>
    <row r="2" spans="1:4" ht="24.95" customHeight="1">
      <c r="A2" s="75" t="s">
        <v>66</v>
      </c>
      <c r="B2" s="235"/>
      <c r="C2" s="235"/>
      <c r="D2" s="235"/>
    </row>
    <row r="3" spans="1:4" ht="24.95" customHeight="1">
      <c r="A3" s="57" t="s">
        <v>279</v>
      </c>
      <c r="B3" s="76"/>
      <c r="C3" s="76"/>
      <c r="D3" s="76"/>
    </row>
    <row r="4" spans="1:4" ht="24.95" customHeight="1">
      <c r="A4" s="75" t="s">
        <v>67</v>
      </c>
      <c r="B4" s="235"/>
      <c r="C4" s="235"/>
      <c r="D4" s="235"/>
    </row>
    <row r="5" spans="1:4" ht="24.95" customHeight="1">
      <c r="A5" s="57" t="s">
        <v>68</v>
      </c>
      <c r="B5" s="76"/>
      <c r="C5" s="76"/>
      <c r="D5" s="76"/>
    </row>
    <row r="6" spans="1:4" ht="24.95" customHeight="1">
      <c r="A6" s="57" t="s">
        <v>167</v>
      </c>
      <c r="B6" s="76"/>
      <c r="C6" s="76"/>
      <c r="D6" s="76"/>
    </row>
    <row r="7" spans="1:4" ht="24.95" customHeight="1">
      <c r="A7" s="57" t="s">
        <v>180</v>
      </c>
      <c r="B7" s="76"/>
      <c r="C7" s="76"/>
      <c r="D7" s="76"/>
    </row>
    <row r="8" spans="1:4" ht="24.95" customHeight="1">
      <c r="A8" s="75" t="s">
        <v>69</v>
      </c>
      <c r="B8" s="235"/>
      <c r="C8" s="235"/>
      <c r="D8" s="235"/>
    </row>
    <row r="9" spans="1:4" ht="24.95" customHeight="1">
      <c r="A9" s="57" t="s">
        <v>136</v>
      </c>
      <c r="B9" s="76"/>
      <c r="C9" s="76"/>
      <c r="D9" s="76"/>
    </row>
    <row r="10" spans="1:4" ht="24.95" customHeight="1">
      <c r="A10" s="57" t="s">
        <v>70</v>
      </c>
      <c r="B10" s="76"/>
      <c r="C10" s="76"/>
      <c r="D10" s="76"/>
    </row>
    <row r="11" spans="1:4" ht="27.75" customHeight="1">
      <c r="A11" s="75" t="s">
        <v>138</v>
      </c>
      <c r="B11" s="235"/>
      <c r="C11" s="235"/>
      <c r="D11" s="235"/>
    </row>
    <row r="12" spans="1:4" ht="24.95" customHeight="1">
      <c r="A12" s="57" t="s">
        <v>100</v>
      </c>
      <c r="B12" s="76"/>
      <c r="C12" s="76"/>
      <c r="D12" s="76"/>
    </row>
    <row r="13" spans="1:4" ht="24.95" customHeight="1">
      <c r="A13" s="57" t="s">
        <v>144</v>
      </c>
      <c r="B13" s="76"/>
      <c r="C13" s="76"/>
      <c r="D13" s="76"/>
    </row>
    <row r="14" spans="1:4" ht="24.95" customHeight="1">
      <c r="A14" s="57" t="s">
        <v>129</v>
      </c>
      <c r="B14" s="76"/>
      <c r="C14" s="76"/>
      <c r="D14" s="76"/>
    </row>
    <row r="15" spans="1:4" ht="24.95" customHeight="1">
      <c r="A15" s="57" t="s">
        <v>130</v>
      </c>
      <c r="B15" s="76"/>
      <c r="C15" s="76"/>
      <c r="D15" s="76"/>
    </row>
    <row r="16" spans="1:4" ht="24.95" customHeight="1">
      <c r="A16" s="75" t="s">
        <v>72</v>
      </c>
      <c r="B16" s="235"/>
      <c r="C16" s="235"/>
      <c r="D16" s="235"/>
    </row>
    <row r="17" spans="1:4" ht="21.75" customHeight="1">
      <c r="A17" s="57" t="s">
        <v>168</v>
      </c>
      <c r="B17" s="76"/>
      <c r="C17" s="76"/>
      <c r="D17" s="76"/>
    </row>
    <row r="18" spans="1:4" ht="24.95" customHeight="1">
      <c r="A18" s="75" t="s">
        <v>74</v>
      </c>
      <c r="B18" s="235"/>
      <c r="C18" s="235"/>
      <c r="D18" s="235"/>
    </row>
    <row r="19" spans="1:4" ht="24.95" customHeight="1">
      <c r="A19" s="57" t="s">
        <v>75</v>
      </c>
      <c r="B19" s="76"/>
      <c r="C19" s="76"/>
      <c r="D19" s="76"/>
    </row>
    <row r="20" spans="1:4" ht="24.95" customHeight="1">
      <c r="A20" s="75" t="s">
        <v>76</v>
      </c>
      <c r="B20" s="235"/>
      <c r="C20" s="235"/>
      <c r="D20" s="235"/>
    </row>
    <row r="21" spans="1:4" ht="5.25" customHeight="1">
      <c r="B21" s="55"/>
      <c r="C21" s="55"/>
      <c r="D21" s="55"/>
    </row>
  </sheetData>
  <phoneticPr fontId="5" type="noConversion"/>
  <pageMargins left="0.23622047244094491" right="3.937007874015748E-2" top="0.55000000000000004" bottom="0.7" header="0.17"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topLeftCell="A40" zoomScale="75" workbookViewId="0">
      <selection activeCell="A73" sqref="A73"/>
    </sheetView>
  </sheetViews>
  <sheetFormatPr defaultRowHeight="18" customHeight="1"/>
  <cols>
    <col min="1" max="1" width="30.7109375" style="188" customWidth="1"/>
    <col min="2" max="11" width="13.42578125" style="188" customWidth="1"/>
    <col min="12" max="12" width="3.85546875" style="188" customWidth="1"/>
    <col min="13" max="13" width="19.42578125" style="188" customWidth="1"/>
    <col min="14" max="14" width="20.28515625" style="188" customWidth="1"/>
    <col min="15" max="17" width="16.28515625" style="188" customWidth="1"/>
    <col min="18" max="18" width="2.42578125" style="188" customWidth="1"/>
    <col min="19" max="19" width="20.85546875" style="188" customWidth="1"/>
    <col min="20" max="29" width="15.28515625" style="188" customWidth="1"/>
    <col min="30" max="16384" width="9.140625" style="188"/>
  </cols>
  <sheetData>
    <row r="1" spans="1:29" ht="21" customHeight="1">
      <c r="A1" s="371" t="s">
        <v>275</v>
      </c>
      <c r="B1" s="372"/>
      <c r="C1" s="372"/>
      <c r="D1" s="372"/>
      <c r="E1" s="372"/>
      <c r="F1" s="372"/>
      <c r="G1" s="372"/>
      <c r="H1" s="372"/>
      <c r="I1" s="372"/>
      <c r="J1" s="372"/>
      <c r="K1" s="373"/>
      <c r="M1" s="363" t="s">
        <v>276</v>
      </c>
      <c r="N1" s="364"/>
      <c r="O1" s="363"/>
      <c r="P1" s="363"/>
      <c r="Q1" s="363"/>
      <c r="S1" s="374"/>
      <c r="T1" s="377"/>
      <c r="U1" s="378"/>
      <c r="V1" s="378"/>
      <c r="W1" s="378"/>
      <c r="X1" s="378"/>
      <c r="Y1" s="378"/>
      <c r="Z1" s="378"/>
      <c r="AA1" s="378"/>
      <c r="AB1" s="378"/>
      <c r="AC1" s="379"/>
    </row>
    <row r="2" spans="1:29" ht="27.75" customHeight="1">
      <c r="A2" s="361" t="s">
        <v>198</v>
      </c>
      <c r="B2" s="365" t="s">
        <v>199</v>
      </c>
      <c r="C2" s="366"/>
      <c r="D2" s="366"/>
      <c r="E2" s="366"/>
      <c r="F2" s="366"/>
      <c r="G2" s="367"/>
      <c r="H2" s="367"/>
      <c r="I2" s="367"/>
      <c r="J2" s="367"/>
      <c r="K2" s="368"/>
      <c r="M2" s="189"/>
      <c r="N2" s="189" t="s">
        <v>201</v>
      </c>
      <c r="O2" s="189" t="s">
        <v>202</v>
      </c>
      <c r="P2" s="190" t="s">
        <v>203</v>
      </c>
      <c r="Q2" s="191" t="s">
        <v>204</v>
      </c>
      <c r="S2" s="375"/>
      <c r="T2" s="366" t="s">
        <v>278</v>
      </c>
      <c r="U2" s="369"/>
      <c r="V2" s="369"/>
      <c r="W2" s="369"/>
      <c r="X2" s="369"/>
      <c r="Y2" s="369"/>
      <c r="Z2" s="369"/>
      <c r="AA2" s="369"/>
      <c r="AB2" s="369"/>
      <c r="AC2" s="370"/>
    </row>
    <row r="3" spans="1:29" ht="23.25" customHeight="1">
      <c r="A3" s="362"/>
      <c r="B3" s="192">
        <v>1</v>
      </c>
      <c r="C3" s="192">
        <v>2</v>
      </c>
      <c r="D3" s="192">
        <v>3</v>
      </c>
      <c r="E3" s="192">
        <v>4</v>
      </c>
      <c r="F3" s="192">
        <v>5</v>
      </c>
      <c r="G3" s="192">
        <v>6</v>
      </c>
      <c r="H3" s="192">
        <v>7</v>
      </c>
      <c r="I3" s="192">
        <v>8</v>
      </c>
      <c r="J3" s="192">
        <v>9</v>
      </c>
      <c r="K3" s="192">
        <v>10</v>
      </c>
      <c r="M3" s="193" t="s">
        <v>205</v>
      </c>
      <c r="N3" s="194"/>
      <c r="O3" s="194"/>
      <c r="P3" s="194"/>
      <c r="Q3" s="195">
        <f>SUM(N3:P3)</f>
        <v>0</v>
      </c>
      <c r="S3" s="376"/>
      <c r="T3" s="228">
        <v>1</v>
      </c>
      <c r="U3" s="192">
        <v>2</v>
      </c>
      <c r="V3" s="192">
        <v>3</v>
      </c>
      <c r="W3" s="192">
        <v>4</v>
      </c>
      <c r="X3" s="192">
        <v>5</v>
      </c>
      <c r="Y3" s="192">
        <v>6</v>
      </c>
      <c r="Z3" s="192">
        <v>7</v>
      </c>
      <c r="AA3" s="192">
        <v>8</v>
      </c>
      <c r="AB3" s="192">
        <v>9</v>
      </c>
      <c r="AC3" s="192">
        <v>10</v>
      </c>
    </row>
    <row r="4" spans="1:29" ht="19.5" customHeight="1">
      <c r="A4" s="196" t="s">
        <v>206</v>
      </c>
      <c r="B4" s="197"/>
      <c r="C4" s="197"/>
      <c r="D4" s="197"/>
      <c r="E4" s="197"/>
      <c r="F4" s="197"/>
      <c r="G4" s="197"/>
      <c r="H4" s="197"/>
      <c r="I4" s="197"/>
      <c r="J4" s="197"/>
      <c r="K4" s="197"/>
      <c r="M4" s="196" t="s">
        <v>206</v>
      </c>
      <c r="N4" s="198"/>
      <c r="O4" s="198"/>
      <c r="P4" s="198"/>
      <c r="Q4" s="105"/>
      <c r="S4" s="199" t="s">
        <v>206</v>
      </c>
      <c r="T4" s="200">
        <f>B4*30*$Q$3</f>
        <v>0</v>
      </c>
      <c r="U4" s="200">
        <f t="shared" ref="U4:U15" si="0">C4*30*$Q$3</f>
        <v>0</v>
      </c>
      <c r="V4" s="200">
        <f t="shared" ref="V4:V15" si="1">D4*30*$Q$3</f>
        <v>0</v>
      </c>
      <c r="W4" s="200">
        <f t="shared" ref="W4:W15" si="2">E4*30*$Q$3</f>
        <v>0</v>
      </c>
      <c r="X4" s="200">
        <f t="shared" ref="X4:X15" si="3">F4*30*$Q$3</f>
        <v>0</v>
      </c>
      <c r="Y4" s="200">
        <f t="shared" ref="Y4:Y15" si="4">G4*30*$Q$3</f>
        <v>0</v>
      </c>
      <c r="Z4" s="200">
        <f t="shared" ref="Z4:Z15" si="5">H4*30*$Q$3</f>
        <v>0</v>
      </c>
      <c r="AA4" s="200">
        <f t="shared" ref="AA4:AA15" si="6">I4*30*$Q$3</f>
        <v>0</v>
      </c>
      <c r="AB4" s="200">
        <f t="shared" ref="AB4:AB15" si="7">J4*30*$Q$3</f>
        <v>0</v>
      </c>
      <c r="AC4" s="200">
        <f t="shared" ref="AC4:AC15" si="8">K4*30*$Q$3</f>
        <v>0</v>
      </c>
    </row>
    <row r="5" spans="1:29" ht="19.5" customHeight="1">
      <c r="A5" s="196" t="s">
        <v>207</v>
      </c>
      <c r="B5" s="197"/>
      <c r="C5" s="197"/>
      <c r="D5" s="197"/>
      <c r="E5" s="197"/>
      <c r="F5" s="197"/>
      <c r="G5" s="197"/>
      <c r="H5" s="197"/>
      <c r="I5" s="197"/>
      <c r="J5" s="197"/>
      <c r="K5" s="197"/>
      <c r="M5" s="196" t="s">
        <v>207</v>
      </c>
      <c r="N5" s="198"/>
      <c r="O5" s="198"/>
      <c r="P5" s="198"/>
      <c r="Q5" s="105"/>
      <c r="S5" s="199" t="s">
        <v>207</v>
      </c>
      <c r="T5" s="200">
        <f t="shared" ref="T5:T15" si="9">B5*30*$Q$3</f>
        <v>0</v>
      </c>
      <c r="U5" s="200">
        <f t="shared" si="0"/>
        <v>0</v>
      </c>
      <c r="V5" s="200">
        <f t="shared" si="1"/>
        <v>0</v>
      </c>
      <c r="W5" s="200">
        <f t="shared" si="2"/>
        <v>0</v>
      </c>
      <c r="X5" s="200">
        <f t="shared" si="3"/>
        <v>0</v>
      </c>
      <c r="Y5" s="200">
        <f t="shared" si="4"/>
        <v>0</v>
      </c>
      <c r="Z5" s="200">
        <f t="shared" si="5"/>
        <v>0</v>
      </c>
      <c r="AA5" s="200">
        <f t="shared" si="6"/>
        <v>0</v>
      </c>
      <c r="AB5" s="200">
        <f t="shared" si="7"/>
        <v>0</v>
      </c>
      <c r="AC5" s="200">
        <f t="shared" si="8"/>
        <v>0</v>
      </c>
    </row>
    <row r="6" spans="1:29" ht="19.5" customHeight="1">
      <c r="A6" s="196" t="s">
        <v>208</v>
      </c>
      <c r="B6" s="197"/>
      <c r="C6" s="197"/>
      <c r="D6" s="197"/>
      <c r="E6" s="197"/>
      <c r="F6" s="197"/>
      <c r="G6" s="197"/>
      <c r="H6" s="197"/>
      <c r="I6" s="197"/>
      <c r="J6" s="197"/>
      <c r="K6" s="197"/>
      <c r="M6" s="196" t="s">
        <v>208</v>
      </c>
      <c r="N6" s="198"/>
      <c r="O6" s="198"/>
      <c r="P6" s="198"/>
      <c r="Q6" s="105"/>
      <c r="S6" s="199" t="s">
        <v>208</v>
      </c>
      <c r="T6" s="200">
        <f t="shared" si="9"/>
        <v>0</v>
      </c>
      <c r="U6" s="200">
        <f t="shared" si="0"/>
        <v>0</v>
      </c>
      <c r="V6" s="200">
        <f t="shared" si="1"/>
        <v>0</v>
      </c>
      <c r="W6" s="200">
        <f t="shared" si="2"/>
        <v>0</v>
      </c>
      <c r="X6" s="200">
        <f t="shared" si="3"/>
        <v>0</v>
      </c>
      <c r="Y6" s="200">
        <f t="shared" si="4"/>
        <v>0</v>
      </c>
      <c r="Z6" s="200">
        <f t="shared" si="5"/>
        <v>0</v>
      </c>
      <c r="AA6" s="200">
        <f t="shared" si="6"/>
        <v>0</v>
      </c>
      <c r="AB6" s="200">
        <f t="shared" si="7"/>
        <v>0</v>
      </c>
      <c r="AC6" s="200">
        <f t="shared" si="8"/>
        <v>0</v>
      </c>
    </row>
    <row r="7" spans="1:29" ht="19.5" customHeight="1">
      <c r="A7" s="196" t="s">
        <v>209</v>
      </c>
      <c r="B7" s="197"/>
      <c r="C7" s="197"/>
      <c r="D7" s="197"/>
      <c r="E7" s="197"/>
      <c r="F7" s="197"/>
      <c r="G7" s="197"/>
      <c r="H7" s="197"/>
      <c r="I7" s="197"/>
      <c r="J7" s="197"/>
      <c r="K7" s="197"/>
      <c r="M7" s="196" t="s">
        <v>209</v>
      </c>
      <c r="N7" s="198"/>
      <c r="O7" s="198"/>
      <c r="P7" s="198"/>
      <c r="Q7" s="105"/>
      <c r="S7" s="199" t="s">
        <v>209</v>
      </c>
      <c r="T7" s="200">
        <f t="shared" si="9"/>
        <v>0</v>
      </c>
      <c r="U7" s="200">
        <f t="shared" si="0"/>
        <v>0</v>
      </c>
      <c r="V7" s="200">
        <f t="shared" si="1"/>
        <v>0</v>
      </c>
      <c r="W7" s="200">
        <f t="shared" si="2"/>
        <v>0</v>
      </c>
      <c r="X7" s="200">
        <f t="shared" si="3"/>
        <v>0</v>
      </c>
      <c r="Y7" s="200">
        <f t="shared" si="4"/>
        <v>0</v>
      </c>
      <c r="Z7" s="200">
        <f t="shared" si="5"/>
        <v>0</v>
      </c>
      <c r="AA7" s="200">
        <f t="shared" si="6"/>
        <v>0</v>
      </c>
      <c r="AB7" s="200">
        <f t="shared" si="7"/>
        <v>0</v>
      </c>
      <c r="AC7" s="200">
        <f t="shared" si="8"/>
        <v>0</v>
      </c>
    </row>
    <row r="8" spans="1:29" ht="19.5" customHeight="1">
      <c r="A8" s="196" t="s">
        <v>210</v>
      </c>
      <c r="B8" s="197"/>
      <c r="C8" s="197"/>
      <c r="D8" s="197"/>
      <c r="E8" s="197"/>
      <c r="F8" s="197"/>
      <c r="G8" s="197"/>
      <c r="H8" s="197"/>
      <c r="I8" s="197"/>
      <c r="J8" s="197"/>
      <c r="K8" s="197"/>
      <c r="M8" s="196" t="s">
        <v>210</v>
      </c>
      <c r="N8" s="198"/>
      <c r="O8" s="198"/>
      <c r="P8" s="198"/>
      <c r="Q8" s="105"/>
      <c r="S8" s="199" t="s">
        <v>210</v>
      </c>
      <c r="T8" s="200">
        <f t="shared" si="9"/>
        <v>0</v>
      </c>
      <c r="U8" s="200">
        <f t="shared" si="0"/>
        <v>0</v>
      </c>
      <c r="V8" s="200">
        <f t="shared" si="1"/>
        <v>0</v>
      </c>
      <c r="W8" s="200">
        <f t="shared" si="2"/>
        <v>0</v>
      </c>
      <c r="X8" s="200">
        <f t="shared" si="3"/>
        <v>0</v>
      </c>
      <c r="Y8" s="200">
        <f t="shared" si="4"/>
        <v>0</v>
      </c>
      <c r="Z8" s="200">
        <f t="shared" si="5"/>
        <v>0</v>
      </c>
      <c r="AA8" s="200">
        <f t="shared" si="6"/>
        <v>0</v>
      </c>
      <c r="AB8" s="200">
        <f t="shared" si="7"/>
        <v>0</v>
      </c>
      <c r="AC8" s="200">
        <f t="shared" si="8"/>
        <v>0</v>
      </c>
    </row>
    <row r="9" spans="1:29" ht="19.5" customHeight="1">
      <c r="A9" s="196" t="s">
        <v>211</v>
      </c>
      <c r="B9" s="197"/>
      <c r="C9" s="197"/>
      <c r="D9" s="197"/>
      <c r="E9" s="197"/>
      <c r="F9" s="197"/>
      <c r="G9" s="197"/>
      <c r="H9" s="197"/>
      <c r="I9" s="197"/>
      <c r="J9" s="197"/>
      <c r="K9" s="197"/>
      <c r="M9" s="196" t="s">
        <v>211</v>
      </c>
      <c r="N9" s="198"/>
      <c r="O9" s="198"/>
      <c r="P9" s="198"/>
      <c r="Q9" s="105"/>
      <c r="S9" s="199" t="s">
        <v>211</v>
      </c>
      <c r="T9" s="200">
        <f t="shared" si="9"/>
        <v>0</v>
      </c>
      <c r="U9" s="200">
        <f t="shared" si="0"/>
        <v>0</v>
      </c>
      <c r="V9" s="200">
        <f t="shared" si="1"/>
        <v>0</v>
      </c>
      <c r="W9" s="200">
        <f t="shared" si="2"/>
        <v>0</v>
      </c>
      <c r="X9" s="200">
        <f t="shared" si="3"/>
        <v>0</v>
      </c>
      <c r="Y9" s="200">
        <f t="shared" si="4"/>
        <v>0</v>
      </c>
      <c r="Z9" s="200">
        <f t="shared" si="5"/>
        <v>0</v>
      </c>
      <c r="AA9" s="200">
        <f t="shared" si="6"/>
        <v>0</v>
      </c>
      <c r="AB9" s="200">
        <f t="shared" si="7"/>
        <v>0</v>
      </c>
      <c r="AC9" s="200">
        <f t="shared" si="8"/>
        <v>0</v>
      </c>
    </row>
    <row r="10" spans="1:29" ht="19.5" customHeight="1">
      <c r="A10" s="196" t="s">
        <v>212</v>
      </c>
      <c r="B10" s="197"/>
      <c r="C10" s="197"/>
      <c r="D10" s="197"/>
      <c r="E10" s="197"/>
      <c r="F10" s="197"/>
      <c r="G10" s="197"/>
      <c r="H10" s="197"/>
      <c r="I10" s="197"/>
      <c r="J10" s="197"/>
      <c r="K10" s="197"/>
      <c r="M10" s="196" t="s">
        <v>212</v>
      </c>
      <c r="N10" s="198"/>
      <c r="O10" s="198"/>
      <c r="P10" s="198"/>
      <c r="Q10" s="105"/>
      <c r="S10" s="199" t="s">
        <v>212</v>
      </c>
      <c r="T10" s="200">
        <f t="shared" si="9"/>
        <v>0</v>
      </c>
      <c r="U10" s="200">
        <f t="shared" si="0"/>
        <v>0</v>
      </c>
      <c r="V10" s="200">
        <f t="shared" si="1"/>
        <v>0</v>
      </c>
      <c r="W10" s="200">
        <f t="shared" si="2"/>
        <v>0</v>
      </c>
      <c r="X10" s="200">
        <f t="shared" si="3"/>
        <v>0</v>
      </c>
      <c r="Y10" s="200">
        <f t="shared" si="4"/>
        <v>0</v>
      </c>
      <c r="Z10" s="200">
        <f t="shared" si="5"/>
        <v>0</v>
      </c>
      <c r="AA10" s="200">
        <f t="shared" si="6"/>
        <v>0</v>
      </c>
      <c r="AB10" s="200">
        <f t="shared" si="7"/>
        <v>0</v>
      </c>
      <c r="AC10" s="200">
        <f t="shared" si="8"/>
        <v>0</v>
      </c>
    </row>
    <row r="11" spans="1:29" ht="19.5" customHeight="1">
      <c r="A11" s="196" t="s">
        <v>213</v>
      </c>
      <c r="B11" s="197"/>
      <c r="C11" s="197"/>
      <c r="D11" s="197"/>
      <c r="E11" s="197"/>
      <c r="F11" s="197"/>
      <c r="G11" s="197"/>
      <c r="H11" s="197"/>
      <c r="I11" s="197"/>
      <c r="J11" s="197"/>
      <c r="K11" s="197"/>
      <c r="M11" s="196" t="s">
        <v>213</v>
      </c>
      <c r="N11" s="198"/>
      <c r="O11" s="198"/>
      <c r="P11" s="198"/>
      <c r="Q11" s="105"/>
      <c r="S11" s="199" t="s">
        <v>213</v>
      </c>
      <c r="T11" s="200">
        <f t="shared" si="9"/>
        <v>0</v>
      </c>
      <c r="U11" s="200">
        <f t="shared" si="0"/>
        <v>0</v>
      </c>
      <c r="V11" s="200">
        <f t="shared" si="1"/>
        <v>0</v>
      </c>
      <c r="W11" s="200">
        <f t="shared" si="2"/>
        <v>0</v>
      </c>
      <c r="X11" s="200">
        <f t="shared" si="3"/>
        <v>0</v>
      </c>
      <c r="Y11" s="200">
        <f t="shared" si="4"/>
        <v>0</v>
      </c>
      <c r="Z11" s="200">
        <f t="shared" si="5"/>
        <v>0</v>
      </c>
      <c r="AA11" s="200">
        <f t="shared" si="6"/>
        <v>0</v>
      </c>
      <c r="AB11" s="200">
        <f t="shared" si="7"/>
        <v>0</v>
      </c>
      <c r="AC11" s="200">
        <f t="shared" si="8"/>
        <v>0</v>
      </c>
    </row>
    <row r="12" spans="1:29" ht="19.5" customHeight="1">
      <c r="A12" s="196" t="s">
        <v>214</v>
      </c>
      <c r="B12" s="197"/>
      <c r="C12" s="197"/>
      <c r="D12" s="197"/>
      <c r="E12" s="197"/>
      <c r="F12" s="197"/>
      <c r="G12" s="197"/>
      <c r="H12" s="197"/>
      <c r="I12" s="197"/>
      <c r="J12" s="197"/>
      <c r="K12" s="197"/>
      <c r="M12" s="196" t="s">
        <v>214</v>
      </c>
      <c r="N12" s="198"/>
      <c r="O12" s="198"/>
      <c r="P12" s="198"/>
      <c r="Q12" s="105"/>
      <c r="S12" s="199" t="s">
        <v>214</v>
      </c>
      <c r="T12" s="200">
        <f t="shared" si="9"/>
        <v>0</v>
      </c>
      <c r="U12" s="200">
        <f t="shared" si="0"/>
        <v>0</v>
      </c>
      <c r="V12" s="200">
        <f t="shared" si="1"/>
        <v>0</v>
      </c>
      <c r="W12" s="200">
        <f t="shared" si="2"/>
        <v>0</v>
      </c>
      <c r="X12" s="200">
        <f t="shared" si="3"/>
        <v>0</v>
      </c>
      <c r="Y12" s="200">
        <f t="shared" si="4"/>
        <v>0</v>
      </c>
      <c r="Z12" s="200">
        <f t="shared" si="5"/>
        <v>0</v>
      </c>
      <c r="AA12" s="200">
        <f t="shared" si="6"/>
        <v>0</v>
      </c>
      <c r="AB12" s="200">
        <f t="shared" si="7"/>
        <v>0</v>
      </c>
      <c r="AC12" s="200">
        <f t="shared" si="8"/>
        <v>0</v>
      </c>
    </row>
    <row r="13" spans="1:29" ht="19.5" customHeight="1">
      <c r="A13" s="196" t="s">
        <v>215</v>
      </c>
      <c r="B13" s="197"/>
      <c r="C13" s="197"/>
      <c r="D13" s="197"/>
      <c r="E13" s="197"/>
      <c r="F13" s="197"/>
      <c r="G13" s="197"/>
      <c r="H13" s="197"/>
      <c r="I13" s="197"/>
      <c r="J13" s="197"/>
      <c r="K13" s="197"/>
      <c r="M13" s="196" t="s">
        <v>215</v>
      </c>
      <c r="N13" s="198"/>
      <c r="O13" s="198"/>
      <c r="P13" s="198"/>
      <c r="Q13" s="105"/>
      <c r="S13" s="199" t="s">
        <v>215</v>
      </c>
      <c r="T13" s="200">
        <f t="shared" si="9"/>
        <v>0</v>
      </c>
      <c r="U13" s="200">
        <f t="shared" si="0"/>
        <v>0</v>
      </c>
      <c r="V13" s="200">
        <f t="shared" si="1"/>
        <v>0</v>
      </c>
      <c r="W13" s="200">
        <f t="shared" si="2"/>
        <v>0</v>
      </c>
      <c r="X13" s="200">
        <f t="shared" si="3"/>
        <v>0</v>
      </c>
      <c r="Y13" s="200">
        <f t="shared" si="4"/>
        <v>0</v>
      </c>
      <c r="Z13" s="200">
        <f t="shared" si="5"/>
        <v>0</v>
      </c>
      <c r="AA13" s="200">
        <f t="shared" si="6"/>
        <v>0</v>
      </c>
      <c r="AB13" s="200">
        <f t="shared" si="7"/>
        <v>0</v>
      </c>
      <c r="AC13" s="200">
        <f t="shared" si="8"/>
        <v>0</v>
      </c>
    </row>
    <row r="14" spans="1:29" ht="19.5" customHeight="1">
      <c r="A14" s="196" t="s">
        <v>216</v>
      </c>
      <c r="B14" s="197"/>
      <c r="C14" s="197"/>
      <c r="D14" s="197"/>
      <c r="E14" s="197"/>
      <c r="F14" s="197"/>
      <c r="G14" s="197"/>
      <c r="H14" s="197"/>
      <c r="I14" s="197"/>
      <c r="J14" s="197"/>
      <c r="K14" s="197"/>
      <c r="M14" s="196" t="s">
        <v>216</v>
      </c>
      <c r="N14" s="198"/>
      <c r="O14" s="198"/>
      <c r="P14" s="198"/>
      <c r="Q14" s="105"/>
      <c r="S14" s="199" t="s">
        <v>216</v>
      </c>
      <c r="T14" s="200">
        <f t="shared" si="9"/>
        <v>0</v>
      </c>
      <c r="U14" s="200">
        <f t="shared" si="0"/>
        <v>0</v>
      </c>
      <c r="V14" s="200">
        <f t="shared" si="1"/>
        <v>0</v>
      </c>
      <c r="W14" s="200">
        <f t="shared" si="2"/>
        <v>0</v>
      </c>
      <c r="X14" s="200">
        <f t="shared" si="3"/>
        <v>0</v>
      </c>
      <c r="Y14" s="200">
        <f t="shared" si="4"/>
        <v>0</v>
      </c>
      <c r="Z14" s="200">
        <f t="shared" si="5"/>
        <v>0</v>
      </c>
      <c r="AA14" s="200">
        <f t="shared" si="6"/>
        <v>0</v>
      </c>
      <c r="AB14" s="200">
        <f t="shared" si="7"/>
        <v>0</v>
      </c>
      <c r="AC14" s="200">
        <f t="shared" si="8"/>
        <v>0</v>
      </c>
    </row>
    <row r="15" spans="1:29" ht="19.5" customHeight="1">
      <c r="A15" s="196" t="s">
        <v>217</v>
      </c>
      <c r="B15" s="197"/>
      <c r="C15" s="197"/>
      <c r="D15" s="197"/>
      <c r="E15" s="197"/>
      <c r="F15" s="197"/>
      <c r="G15" s="197"/>
      <c r="H15" s="197"/>
      <c r="I15" s="197"/>
      <c r="J15" s="197"/>
      <c r="K15" s="197"/>
      <c r="M15" s="196" t="s">
        <v>217</v>
      </c>
      <c r="N15" s="198"/>
      <c r="O15" s="198"/>
      <c r="P15" s="198"/>
      <c r="Q15" s="105"/>
      <c r="S15" s="199" t="s">
        <v>217</v>
      </c>
      <c r="T15" s="200">
        <f t="shared" si="9"/>
        <v>0</v>
      </c>
      <c r="U15" s="200">
        <f t="shared" si="0"/>
        <v>0</v>
      </c>
      <c r="V15" s="200">
        <f t="shared" si="1"/>
        <v>0</v>
      </c>
      <c r="W15" s="200">
        <f t="shared" si="2"/>
        <v>0</v>
      </c>
      <c r="X15" s="200">
        <f t="shared" si="3"/>
        <v>0</v>
      </c>
      <c r="Y15" s="200">
        <f t="shared" si="4"/>
        <v>0</v>
      </c>
      <c r="Z15" s="200">
        <f t="shared" si="5"/>
        <v>0</v>
      </c>
      <c r="AA15" s="200">
        <f t="shared" si="6"/>
        <v>0</v>
      </c>
      <c r="AB15" s="200">
        <f t="shared" si="7"/>
        <v>0</v>
      </c>
      <c r="AC15" s="200">
        <f t="shared" si="8"/>
        <v>0</v>
      </c>
    </row>
    <row r="16" spans="1:29" ht="19.5" customHeight="1">
      <c r="A16" s="196" t="s">
        <v>241</v>
      </c>
      <c r="B16" s="226"/>
      <c r="C16" s="226"/>
      <c r="D16" s="226"/>
      <c r="E16" s="226"/>
      <c r="F16" s="226"/>
      <c r="G16" s="226"/>
      <c r="H16" s="226"/>
      <c r="I16" s="226"/>
      <c r="J16" s="226"/>
      <c r="K16" s="226"/>
      <c r="N16" s="202"/>
      <c r="O16" s="202"/>
      <c r="P16" s="202"/>
      <c r="Q16" s="205"/>
      <c r="S16" s="190" t="s">
        <v>218</v>
      </c>
      <c r="T16" s="204">
        <f t="shared" ref="T16:AC16" si="10">SUM(T4:T15)</f>
        <v>0</v>
      </c>
      <c r="U16" s="204">
        <f t="shared" si="10"/>
        <v>0</v>
      </c>
      <c r="V16" s="204">
        <f t="shared" si="10"/>
        <v>0</v>
      </c>
      <c r="W16" s="204">
        <f t="shared" si="10"/>
        <v>0</v>
      </c>
      <c r="X16" s="204">
        <f t="shared" si="10"/>
        <v>0</v>
      </c>
      <c r="Y16" s="204">
        <f t="shared" si="10"/>
        <v>0</v>
      </c>
      <c r="Z16" s="204">
        <f t="shared" si="10"/>
        <v>0</v>
      </c>
      <c r="AA16" s="204">
        <f t="shared" si="10"/>
        <v>0</v>
      </c>
      <c r="AB16" s="204">
        <f t="shared" si="10"/>
        <v>0</v>
      </c>
      <c r="AC16" s="204">
        <f t="shared" si="10"/>
        <v>0</v>
      </c>
    </row>
    <row r="17" spans="1:17" ht="85.5" customHeight="1">
      <c r="A17" s="201" t="s">
        <v>242</v>
      </c>
      <c r="B17" s="227" t="e">
        <f>SUM(B4:B15)/B16</f>
        <v>#DIV/0!</v>
      </c>
      <c r="C17" s="227" t="e">
        <f t="shared" ref="C17:K17" si="11">SUM(C4:C15)/C16</f>
        <v>#DIV/0!</v>
      </c>
      <c r="D17" s="227" t="e">
        <f t="shared" si="11"/>
        <v>#DIV/0!</v>
      </c>
      <c r="E17" s="227" t="e">
        <f t="shared" si="11"/>
        <v>#DIV/0!</v>
      </c>
      <c r="F17" s="227" t="e">
        <f t="shared" si="11"/>
        <v>#DIV/0!</v>
      </c>
      <c r="G17" s="227" t="e">
        <f t="shared" si="11"/>
        <v>#DIV/0!</v>
      </c>
      <c r="H17" s="227" t="e">
        <f t="shared" si="11"/>
        <v>#DIV/0!</v>
      </c>
      <c r="I17" s="227" t="e">
        <f t="shared" si="11"/>
        <v>#DIV/0!</v>
      </c>
      <c r="J17" s="227" t="e">
        <f t="shared" si="11"/>
        <v>#DIV/0!</v>
      </c>
      <c r="K17" s="227" t="e">
        <f t="shared" si="11"/>
        <v>#DIV/0!</v>
      </c>
      <c r="N17" s="202"/>
      <c r="O17" s="202"/>
      <c r="P17" s="202"/>
      <c r="Q17" s="203"/>
    </row>
    <row r="18" spans="1:17" ht="18" customHeight="1">
      <c r="N18" s="202"/>
      <c r="O18" s="202"/>
      <c r="P18" s="202"/>
      <c r="Q18" s="205"/>
    </row>
    <row r="19" spans="1:17" ht="18" customHeight="1">
      <c r="A19" s="374"/>
      <c r="B19" s="385" t="s">
        <v>219</v>
      </c>
      <c r="C19" s="386"/>
      <c r="D19" s="386"/>
      <c r="E19" s="386"/>
      <c r="F19" s="386"/>
      <c r="G19" s="386"/>
      <c r="H19" s="386"/>
      <c r="I19" s="386"/>
      <c r="J19" s="386"/>
      <c r="K19" s="387"/>
    </row>
    <row r="20" spans="1:17" ht="80.25" customHeight="1">
      <c r="A20" s="376"/>
      <c r="B20" s="192">
        <v>1</v>
      </c>
      <c r="C20" s="192">
        <v>2</v>
      </c>
      <c r="D20" s="192">
        <v>3</v>
      </c>
      <c r="E20" s="192">
        <v>4</v>
      </c>
      <c r="F20" s="192">
        <v>5</v>
      </c>
      <c r="G20" s="192">
        <v>6</v>
      </c>
      <c r="H20" s="192">
        <v>7</v>
      </c>
      <c r="I20" s="192">
        <v>8</v>
      </c>
      <c r="J20" s="192">
        <v>9</v>
      </c>
      <c r="K20" s="192">
        <v>10</v>
      </c>
      <c r="M20" s="206" t="s">
        <v>200</v>
      </c>
      <c r="N20" s="207" t="s">
        <v>220</v>
      </c>
      <c r="O20" s="208" t="s">
        <v>221</v>
      </c>
      <c r="P20" s="209"/>
    </row>
    <row r="21" spans="1:17" ht="21" customHeight="1">
      <c r="A21" s="196" t="s">
        <v>206</v>
      </c>
      <c r="B21" s="200">
        <f t="shared" ref="B21:K21" si="12">B4*($N4*$N$3+$O4*$O$3+$P4*$P$3)*30</f>
        <v>0</v>
      </c>
      <c r="C21" s="200">
        <f t="shared" si="12"/>
        <v>0</v>
      </c>
      <c r="D21" s="200">
        <f t="shared" si="12"/>
        <v>0</v>
      </c>
      <c r="E21" s="200">
        <f t="shared" si="12"/>
        <v>0</v>
      </c>
      <c r="F21" s="200">
        <f t="shared" si="12"/>
        <v>0</v>
      </c>
      <c r="G21" s="200">
        <f t="shared" si="12"/>
        <v>0</v>
      </c>
      <c r="H21" s="200">
        <f t="shared" si="12"/>
        <v>0</v>
      </c>
      <c r="I21" s="200">
        <f t="shared" si="12"/>
        <v>0</v>
      </c>
      <c r="J21" s="200">
        <f t="shared" si="12"/>
        <v>0</v>
      </c>
      <c r="K21" s="200">
        <f t="shared" si="12"/>
        <v>0</v>
      </c>
      <c r="M21" s="210" t="s">
        <v>222</v>
      </c>
      <c r="N21" s="211"/>
      <c r="O21" s="198"/>
    </row>
    <row r="22" spans="1:17" ht="18" customHeight="1">
      <c r="A22" s="196" t="s">
        <v>207</v>
      </c>
      <c r="B22" s="200">
        <f t="shared" ref="B22:K22" si="13">B5*($N5*$N$3+$O5*$O$3+$P5*$P$3)*30</f>
        <v>0</v>
      </c>
      <c r="C22" s="200">
        <f t="shared" si="13"/>
        <v>0</v>
      </c>
      <c r="D22" s="200">
        <f t="shared" si="13"/>
        <v>0</v>
      </c>
      <c r="E22" s="200">
        <f t="shared" si="13"/>
        <v>0</v>
      </c>
      <c r="F22" s="200">
        <f t="shared" si="13"/>
        <v>0</v>
      </c>
      <c r="G22" s="200">
        <f t="shared" si="13"/>
        <v>0</v>
      </c>
      <c r="H22" s="200">
        <f t="shared" si="13"/>
        <v>0</v>
      </c>
      <c r="I22" s="200">
        <f t="shared" si="13"/>
        <v>0</v>
      </c>
      <c r="J22" s="200">
        <f t="shared" si="13"/>
        <v>0</v>
      </c>
      <c r="K22" s="200">
        <f t="shared" si="13"/>
        <v>0</v>
      </c>
      <c r="M22" s="210" t="s">
        <v>223</v>
      </c>
      <c r="N22" s="211"/>
      <c r="O22" s="198"/>
    </row>
    <row r="23" spans="1:17" ht="27" customHeight="1">
      <c r="A23" s="196" t="s">
        <v>208</v>
      </c>
      <c r="B23" s="200">
        <f t="shared" ref="B23:K23" si="14">B6*($N6*$N$3+$O6*$O$3+$P6*$P$3)*30</f>
        <v>0</v>
      </c>
      <c r="C23" s="200">
        <f t="shared" si="14"/>
        <v>0</v>
      </c>
      <c r="D23" s="200">
        <f t="shared" si="14"/>
        <v>0</v>
      </c>
      <c r="E23" s="200">
        <f t="shared" si="14"/>
        <v>0</v>
      </c>
      <c r="F23" s="200">
        <f t="shared" si="14"/>
        <v>0</v>
      </c>
      <c r="G23" s="200">
        <f t="shared" si="14"/>
        <v>0</v>
      </c>
      <c r="H23" s="200">
        <f t="shared" si="14"/>
        <v>0</v>
      </c>
      <c r="I23" s="200">
        <f t="shared" si="14"/>
        <v>0</v>
      </c>
      <c r="J23" s="200">
        <f t="shared" si="14"/>
        <v>0</v>
      </c>
      <c r="K23" s="200">
        <f t="shared" si="14"/>
        <v>0</v>
      </c>
      <c r="M23" s="210" t="s">
        <v>224</v>
      </c>
      <c r="N23" s="211"/>
      <c r="O23" s="198"/>
    </row>
    <row r="24" spans="1:17" ht="18" customHeight="1">
      <c r="A24" s="196" t="s">
        <v>209</v>
      </c>
      <c r="B24" s="200">
        <f t="shared" ref="B24:K24" si="15">B7*($N7*$N$3+$O7*$O$3+$P7*$P$3)*30</f>
        <v>0</v>
      </c>
      <c r="C24" s="200">
        <f t="shared" si="15"/>
        <v>0</v>
      </c>
      <c r="D24" s="200">
        <f t="shared" si="15"/>
        <v>0</v>
      </c>
      <c r="E24" s="200">
        <f t="shared" si="15"/>
        <v>0</v>
      </c>
      <c r="F24" s="200">
        <f t="shared" si="15"/>
        <v>0</v>
      </c>
      <c r="G24" s="200">
        <f t="shared" si="15"/>
        <v>0</v>
      </c>
      <c r="H24" s="200">
        <f t="shared" si="15"/>
        <v>0</v>
      </c>
      <c r="I24" s="200">
        <f t="shared" si="15"/>
        <v>0</v>
      </c>
      <c r="J24" s="200">
        <f t="shared" si="15"/>
        <v>0</v>
      </c>
      <c r="K24" s="200">
        <f t="shared" si="15"/>
        <v>0</v>
      </c>
    </row>
    <row r="25" spans="1:17" ht="18" customHeight="1">
      <c r="A25" s="196" t="s">
        <v>210</v>
      </c>
      <c r="B25" s="200">
        <f t="shared" ref="B25:K25" si="16">B8*($N8*$N$3+$O8*$O$3+$P8*$P$3)*30</f>
        <v>0</v>
      </c>
      <c r="C25" s="200">
        <f t="shared" si="16"/>
        <v>0</v>
      </c>
      <c r="D25" s="200">
        <f t="shared" si="16"/>
        <v>0</v>
      </c>
      <c r="E25" s="200">
        <f t="shared" si="16"/>
        <v>0</v>
      </c>
      <c r="F25" s="200">
        <f t="shared" si="16"/>
        <v>0</v>
      </c>
      <c r="G25" s="200">
        <f t="shared" si="16"/>
        <v>0</v>
      </c>
      <c r="H25" s="200">
        <f t="shared" si="16"/>
        <v>0</v>
      </c>
      <c r="I25" s="200">
        <f t="shared" si="16"/>
        <v>0</v>
      </c>
      <c r="J25" s="200">
        <f t="shared" si="16"/>
        <v>0</v>
      </c>
      <c r="K25" s="200">
        <f t="shared" si="16"/>
        <v>0</v>
      </c>
    </row>
    <row r="26" spans="1:17" ht="18" customHeight="1">
      <c r="A26" s="196" t="s">
        <v>211</v>
      </c>
      <c r="B26" s="200">
        <f t="shared" ref="B26:K26" si="17">B9*($N9*$N$3+$O9*$O$3+$P9*$P$3)*30</f>
        <v>0</v>
      </c>
      <c r="C26" s="200">
        <f t="shared" si="17"/>
        <v>0</v>
      </c>
      <c r="D26" s="200">
        <f t="shared" si="17"/>
        <v>0</v>
      </c>
      <c r="E26" s="200">
        <f t="shared" si="17"/>
        <v>0</v>
      </c>
      <c r="F26" s="200">
        <f t="shared" si="17"/>
        <v>0</v>
      </c>
      <c r="G26" s="200">
        <f t="shared" si="17"/>
        <v>0</v>
      </c>
      <c r="H26" s="200">
        <f t="shared" si="17"/>
        <v>0</v>
      </c>
      <c r="I26" s="200">
        <f t="shared" si="17"/>
        <v>0</v>
      </c>
      <c r="J26" s="200">
        <f t="shared" si="17"/>
        <v>0</v>
      </c>
      <c r="K26" s="200">
        <f t="shared" si="17"/>
        <v>0</v>
      </c>
    </row>
    <row r="27" spans="1:17" ht="18" customHeight="1">
      <c r="A27" s="196" t="s">
        <v>212</v>
      </c>
      <c r="B27" s="200">
        <f t="shared" ref="B27:K27" si="18">B10*($N10*$N$3+$O10*$O$3+$P10*$P$3)*30</f>
        <v>0</v>
      </c>
      <c r="C27" s="200">
        <f t="shared" si="18"/>
        <v>0</v>
      </c>
      <c r="D27" s="200">
        <f t="shared" si="18"/>
        <v>0</v>
      </c>
      <c r="E27" s="200">
        <f t="shared" si="18"/>
        <v>0</v>
      </c>
      <c r="F27" s="200">
        <f t="shared" si="18"/>
        <v>0</v>
      </c>
      <c r="G27" s="200">
        <f t="shared" si="18"/>
        <v>0</v>
      </c>
      <c r="H27" s="200">
        <f t="shared" si="18"/>
        <v>0</v>
      </c>
      <c r="I27" s="200">
        <f t="shared" si="18"/>
        <v>0</v>
      </c>
      <c r="J27" s="200">
        <f t="shared" si="18"/>
        <v>0</v>
      </c>
      <c r="K27" s="200">
        <f t="shared" si="18"/>
        <v>0</v>
      </c>
    </row>
    <row r="28" spans="1:17" ht="18" customHeight="1">
      <c r="A28" s="196" t="s">
        <v>213</v>
      </c>
      <c r="B28" s="200">
        <f t="shared" ref="B28:K28" si="19">B11*($N11*$N$3+$O11*$O$3+$P11*$P$3)*30</f>
        <v>0</v>
      </c>
      <c r="C28" s="200">
        <f t="shared" si="19"/>
        <v>0</v>
      </c>
      <c r="D28" s="200">
        <f t="shared" si="19"/>
        <v>0</v>
      </c>
      <c r="E28" s="200">
        <f t="shared" si="19"/>
        <v>0</v>
      </c>
      <c r="F28" s="200">
        <f t="shared" si="19"/>
        <v>0</v>
      </c>
      <c r="G28" s="200">
        <f t="shared" si="19"/>
        <v>0</v>
      </c>
      <c r="H28" s="200">
        <f t="shared" si="19"/>
        <v>0</v>
      </c>
      <c r="I28" s="200">
        <f t="shared" si="19"/>
        <v>0</v>
      </c>
      <c r="J28" s="200">
        <f t="shared" si="19"/>
        <v>0</v>
      </c>
      <c r="K28" s="200">
        <f t="shared" si="19"/>
        <v>0</v>
      </c>
    </row>
    <row r="29" spans="1:17" ht="18" customHeight="1">
      <c r="A29" s="196" t="s">
        <v>214</v>
      </c>
      <c r="B29" s="200">
        <f t="shared" ref="B29:K29" si="20">B12*($N12*$N$3+$O12*$O$3+$P12*$P$3)*30</f>
        <v>0</v>
      </c>
      <c r="C29" s="200">
        <f t="shared" si="20"/>
        <v>0</v>
      </c>
      <c r="D29" s="200">
        <f t="shared" si="20"/>
        <v>0</v>
      </c>
      <c r="E29" s="200">
        <f t="shared" si="20"/>
        <v>0</v>
      </c>
      <c r="F29" s="200">
        <f t="shared" si="20"/>
        <v>0</v>
      </c>
      <c r="G29" s="200">
        <f t="shared" si="20"/>
        <v>0</v>
      </c>
      <c r="H29" s="200">
        <f t="shared" si="20"/>
        <v>0</v>
      </c>
      <c r="I29" s="200">
        <f t="shared" si="20"/>
        <v>0</v>
      </c>
      <c r="J29" s="200">
        <f t="shared" si="20"/>
        <v>0</v>
      </c>
      <c r="K29" s="200">
        <f t="shared" si="20"/>
        <v>0</v>
      </c>
    </row>
    <row r="30" spans="1:17" ht="18" customHeight="1">
      <c r="A30" s="196" t="s">
        <v>215</v>
      </c>
      <c r="B30" s="200">
        <f t="shared" ref="B30:K30" si="21">B13*($N13*$N$3+$O13*$O$3+$P13*$P$3)*30</f>
        <v>0</v>
      </c>
      <c r="C30" s="200">
        <f t="shared" si="21"/>
        <v>0</v>
      </c>
      <c r="D30" s="200">
        <f t="shared" si="21"/>
        <v>0</v>
      </c>
      <c r="E30" s="200">
        <f t="shared" si="21"/>
        <v>0</v>
      </c>
      <c r="F30" s="200">
        <f t="shared" si="21"/>
        <v>0</v>
      </c>
      <c r="G30" s="200">
        <f t="shared" si="21"/>
        <v>0</v>
      </c>
      <c r="H30" s="200">
        <f t="shared" si="21"/>
        <v>0</v>
      </c>
      <c r="I30" s="200">
        <f t="shared" si="21"/>
        <v>0</v>
      </c>
      <c r="J30" s="200">
        <f t="shared" si="21"/>
        <v>0</v>
      </c>
      <c r="K30" s="200">
        <f t="shared" si="21"/>
        <v>0</v>
      </c>
    </row>
    <row r="31" spans="1:17" ht="18" customHeight="1">
      <c r="A31" s="196" t="s">
        <v>216</v>
      </c>
      <c r="B31" s="200">
        <f t="shared" ref="B31:K31" si="22">B14*($N14*$N$3+$O14*$O$3+$P14*$P$3)*30</f>
        <v>0</v>
      </c>
      <c r="C31" s="200">
        <f t="shared" si="22"/>
        <v>0</v>
      </c>
      <c r="D31" s="200">
        <f t="shared" si="22"/>
        <v>0</v>
      </c>
      <c r="E31" s="200">
        <f t="shared" si="22"/>
        <v>0</v>
      </c>
      <c r="F31" s="200">
        <f t="shared" si="22"/>
        <v>0</v>
      </c>
      <c r="G31" s="200">
        <f t="shared" si="22"/>
        <v>0</v>
      </c>
      <c r="H31" s="200">
        <f t="shared" si="22"/>
        <v>0</v>
      </c>
      <c r="I31" s="200">
        <f t="shared" si="22"/>
        <v>0</v>
      </c>
      <c r="J31" s="200">
        <f t="shared" si="22"/>
        <v>0</v>
      </c>
      <c r="K31" s="200">
        <f t="shared" si="22"/>
        <v>0</v>
      </c>
    </row>
    <row r="32" spans="1:17" ht="18" customHeight="1">
      <c r="A32" s="196" t="s">
        <v>217</v>
      </c>
      <c r="B32" s="200">
        <f t="shared" ref="B32:K32" si="23">B15*($N15*$N$3+$O15*$O$3+$P15*$P$3)*30</f>
        <v>0</v>
      </c>
      <c r="C32" s="200">
        <f t="shared" si="23"/>
        <v>0</v>
      </c>
      <c r="D32" s="200">
        <f t="shared" si="23"/>
        <v>0</v>
      </c>
      <c r="E32" s="200">
        <f t="shared" si="23"/>
        <v>0</v>
      </c>
      <c r="F32" s="200">
        <f t="shared" si="23"/>
        <v>0</v>
      </c>
      <c r="G32" s="200">
        <f t="shared" si="23"/>
        <v>0</v>
      </c>
      <c r="H32" s="200">
        <f t="shared" si="23"/>
        <v>0</v>
      </c>
      <c r="I32" s="200">
        <f t="shared" si="23"/>
        <v>0</v>
      </c>
      <c r="J32" s="200">
        <f t="shared" si="23"/>
        <v>0</v>
      </c>
      <c r="K32" s="200">
        <f t="shared" si="23"/>
        <v>0</v>
      </c>
    </row>
    <row r="33" spans="1:11" ht="51" customHeight="1">
      <c r="A33" s="212" t="s">
        <v>225</v>
      </c>
      <c r="B33" s="213">
        <f t="shared" ref="B33:K33" si="24">SUM(B21:B32)</f>
        <v>0</v>
      </c>
      <c r="C33" s="213">
        <f t="shared" si="24"/>
        <v>0</v>
      </c>
      <c r="D33" s="213">
        <f t="shared" si="24"/>
        <v>0</v>
      </c>
      <c r="E33" s="213">
        <f t="shared" si="24"/>
        <v>0</v>
      </c>
      <c r="F33" s="213">
        <f t="shared" si="24"/>
        <v>0</v>
      </c>
      <c r="G33" s="213">
        <f t="shared" si="24"/>
        <v>0</v>
      </c>
      <c r="H33" s="213">
        <f t="shared" si="24"/>
        <v>0</v>
      </c>
      <c r="I33" s="213">
        <f t="shared" si="24"/>
        <v>0</v>
      </c>
      <c r="J33" s="213">
        <f t="shared" si="24"/>
        <v>0</v>
      </c>
      <c r="K33" s="213">
        <f t="shared" si="24"/>
        <v>0</v>
      </c>
    </row>
    <row r="35" spans="1:11" ht="18" customHeight="1">
      <c r="B35" s="365" t="s">
        <v>226</v>
      </c>
      <c r="C35" s="366"/>
      <c r="D35" s="366"/>
      <c r="E35" s="366"/>
      <c r="F35" s="366"/>
      <c r="G35" s="366"/>
      <c r="H35" s="366"/>
      <c r="I35" s="366"/>
      <c r="J35" s="366"/>
      <c r="K35" s="380"/>
    </row>
    <row r="36" spans="1:11" ht="18" customHeight="1">
      <c r="B36" s="192">
        <v>1</v>
      </c>
      <c r="C36" s="192">
        <v>2</v>
      </c>
      <c r="D36" s="192">
        <v>3</v>
      </c>
      <c r="E36" s="192">
        <v>4</v>
      </c>
      <c r="F36" s="192">
        <v>5</v>
      </c>
      <c r="G36" s="192">
        <v>6</v>
      </c>
      <c r="H36" s="192">
        <v>7</v>
      </c>
      <c r="I36" s="192">
        <v>8</v>
      </c>
      <c r="J36" s="192">
        <v>9</v>
      </c>
      <c r="K36" s="192">
        <v>10</v>
      </c>
    </row>
    <row r="37" spans="1:11" ht="18" customHeight="1">
      <c r="A37" s="196" t="s">
        <v>206</v>
      </c>
      <c r="B37" s="200">
        <f t="shared" ref="B37:B48" si="25">T4*(($N$21*$O$21)+($N$22*$O$22)+($N$23*$O$23))</f>
        <v>0</v>
      </c>
      <c r="C37" s="200">
        <f t="shared" ref="C37:C48" si="26">U4*(($N$21*$O$21)+($N$22*$O$22)+($N$23*$O$23))</f>
        <v>0</v>
      </c>
      <c r="D37" s="200">
        <f t="shared" ref="D37:D48" si="27">V4*(($N$21*$O$21)+($N$22*$O$22)+($N$23*$O$23))</f>
        <v>0</v>
      </c>
      <c r="E37" s="200">
        <f t="shared" ref="E37:E48" si="28">W4*(($N$21*$O$21)+($N$22*$O$22)+($N$23*$O$23))</f>
        <v>0</v>
      </c>
      <c r="F37" s="200">
        <f t="shared" ref="F37:F48" si="29">X4*(($N$21*$O$21)+($N$22*$O$22)+($N$23*$O$23))</f>
        <v>0</v>
      </c>
      <c r="G37" s="200">
        <f t="shared" ref="G37:G48" si="30">Y4*(($N$21*$O$21)+($N$22*$O$22)+($N$23*$O$23))</f>
        <v>0</v>
      </c>
      <c r="H37" s="200">
        <f t="shared" ref="H37:H48" si="31">Z4*(($N$21*$O$21)+($N$22*$O$22)+($N$23*$O$23))</f>
        <v>0</v>
      </c>
      <c r="I37" s="200">
        <f t="shared" ref="I37:I48" si="32">AA4*(($N$21*$O$21)+($N$22*$O$22)+($N$23*$O$23))</f>
        <v>0</v>
      </c>
      <c r="J37" s="200">
        <f t="shared" ref="J37:J48" si="33">AB4*(($N$21*$O$21)+($N$22*$O$22)+($N$23*$O$23))</f>
        <v>0</v>
      </c>
      <c r="K37" s="200">
        <f t="shared" ref="K37:K48" si="34">AC4*(($N$21*$O$21)+($N$22*$O$22)+($N$23*$O$23))</f>
        <v>0</v>
      </c>
    </row>
    <row r="38" spans="1:11" ht="18" customHeight="1">
      <c r="A38" s="196" t="s">
        <v>207</v>
      </c>
      <c r="B38" s="200">
        <f t="shared" si="25"/>
        <v>0</v>
      </c>
      <c r="C38" s="200">
        <f t="shared" si="26"/>
        <v>0</v>
      </c>
      <c r="D38" s="200">
        <f t="shared" si="27"/>
        <v>0</v>
      </c>
      <c r="E38" s="200">
        <f t="shared" si="28"/>
        <v>0</v>
      </c>
      <c r="F38" s="200">
        <f t="shared" si="29"/>
        <v>0</v>
      </c>
      <c r="G38" s="200">
        <f t="shared" si="30"/>
        <v>0</v>
      </c>
      <c r="H38" s="200">
        <f t="shared" si="31"/>
        <v>0</v>
      </c>
      <c r="I38" s="200">
        <f t="shared" si="32"/>
        <v>0</v>
      </c>
      <c r="J38" s="200">
        <f t="shared" si="33"/>
        <v>0</v>
      </c>
      <c r="K38" s="200">
        <f t="shared" si="34"/>
        <v>0</v>
      </c>
    </row>
    <row r="39" spans="1:11" ht="18" customHeight="1">
      <c r="A39" s="196" t="s">
        <v>208</v>
      </c>
      <c r="B39" s="200">
        <f t="shared" si="25"/>
        <v>0</v>
      </c>
      <c r="C39" s="200">
        <f t="shared" si="26"/>
        <v>0</v>
      </c>
      <c r="D39" s="200">
        <f t="shared" si="27"/>
        <v>0</v>
      </c>
      <c r="E39" s="200">
        <f t="shared" si="28"/>
        <v>0</v>
      </c>
      <c r="F39" s="200">
        <f t="shared" si="29"/>
        <v>0</v>
      </c>
      <c r="G39" s="200">
        <f t="shared" si="30"/>
        <v>0</v>
      </c>
      <c r="H39" s="200">
        <f t="shared" si="31"/>
        <v>0</v>
      </c>
      <c r="I39" s="200">
        <f t="shared" si="32"/>
        <v>0</v>
      </c>
      <c r="J39" s="200">
        <f t="shared" si="33"/>
        <v>0</v>
      </c>
      <c r="K39" s="200">
        <f t="shared" si="34"/>
        <v>0</v>
      </c>
    </row>
    <row r="40" spans="1:11" ht="18" customHeight="1">
      <c r="A40" s="196" t="s">
        <v>209</v>
      </c>
      <c r="B40" s="200">
        <f t="shared" si="25"/>
        <v>0</v>
      </c>
      <c r="C40" s="200">
        <f t="shared" si="26"/>
        <v>0</v>
      </c>
      <c r="D40" s="200">
        <f t="shared" si="27"/>
        <v>0</v>
      </c>
      <c r="E40" s="200">
        <f t="shared" si="28"/>
        <v>0</v>
      </c>
      <c r="F40" s="200">
        <f t="shared" si="29"/>
        <v>0</v>
      </c>
      <c r="G40" s="200">
        <f t="shared" si="30"/>
        <v>0</v>
      </c>
      <c r="H40" s="200">
        <f t="shared" si="31"/>
        <v>0</v>
      </c>
      <c r="I40" s="200">
        <f t="shared" si="32"/>
        <v>0</v>
      </c>
      <c r="J40" s="200">
        <f t="shared" si="33"/>
        <v>0</v>
      </c>
      <c r="K40" s="200">
        <f t="shared" si="34"/>
        <v>0</v>
      </c>
    </row>
    <row r="41" spans="1:11" ht="18" customHeight="1">
      <c r="A41" s="196" t="s">
        <v>210</v>
      </c>
      <c r="B41" s="200">
        <f t="shared" si="25"/>
        <v>0</v>
      </c>
      <c r="C41" s="200">
        <f t="shared" si="26"/>
        <v>0</v>
      </c>
      <c r="D41" s="200">
        <f t="shared" si="27"/>
        <v>0</v>
      </c>
      <c r="E41" s="200">
        <f t="shared" si="28"/>
        <v>0</v>
      </c>
      <c r="F41" s="200">
        <f t="shared" si="29"/>
        <v>0</v>
      </c>
      <c r="G41" s="200">
        <f t="shared" si="30"/>
        <v>0</v>
      </c>
      <c r="H41" s="200">
        <f t="shared" si="31"/>
        <v>0</v>
      </c>
      <c r="I41" s="200">
        <f t="shared" si="32"/>
        <v>0</v>
      </c>
      <c r="J41" s="200">
        <f t="shared" si="33"/>
        <v>0</v>
      </c>
      <c r="K41" s="200">
        <f t="shared" si="34"/>
        <v>0</v>
      </c>
    </row>
    <row r="42" spans="1:11" ht="18" customHeight="1">
      <c r="A42" s="196" t="s">
        <v>211</v>
      </c>
      <c r="B42" s="200">
        <f t="shared" si="25"/>
        <v>0</v>
      </c>
      <c r="C42" s="200">
        <f t="shared" si="26"/>
        <v>0</v>
      </c>
      <c r="D42" s="200">
        <f t="shared" si="27"/>
        <v>0</v>
      </c>
      <c r="E42" s="200">
        <f t="shared" si="28"/>
        <v>0</v>
      </c>
      <c r="F42" s="200">
        <f t="shared" si="29"/>
        <v>0</v>
      </c>
      <c r="G42" s="200">
        <f t="shared" si="30"/>
        <v>0</v>
      </c>
      <c r="H42" s="200">
        <f t="shared" si="31"/>
        <v>0</v>
      </c>
      <c r="I42" s="200">
        <f t="shared" si="32"/>
        <v>0</v>
      </c>
      <c r="J42" s="200">
        <f t="shared" si="33"/>
        <v>0</v>
      </c>
      <c r="K42" s="200">
        <f t="shared" si="34"/>
        <v>0</v>
      </c>
    </row>
    <row r="43" spans="1:11" ht="18" customHeight="1">
      <c r="A43" s="196" t="s">
        <v>212</v>
      </c>
      <c r="B43" s="200">
        <f t="shared" si="25"/>
        <v>0</v>
      </c>
      <c r="C43" s="200">
        <f t="shared" si="26"/>
        <v>0</v>
      </c>
      <c r="D43" s="200">
        <f t="shared" si="27"/>
        <v>0</v>
      </c>
      <c r="E43" s="200">
        <f t="shared" si="28"/>
        <v>0</v>
      </c>
      <c r="F43" s="200">
        <f t="shared" si="29"/>
        <v>0</v>
      </c>
      <c r="G43" s="200">
        <f t="shared" si="30"/>
        <v>0</v>
      </c>
      <c r="H43" s="200">
        <f t="shared" si="31"/>
        <v>0</v>
      </c>
      <c r="I43" s="200">
        <f t="shared" si="32"/>
        <v>0</v>
      </c>
      <c r="J43" s="200">
        <f t="shared" si="33"/>
        <v>0</v>
      </c>
      <c r="K43" s="200">
        <f t="shared" si="34"/>
        <v>0</v>
      </c>
    </row>
    <row r="44" spans="1:11" ht="18" customHeight="1">
      <c r="A44" s="196" t="s">
        <v>213</v>
      </c>
      <c r="B44" s="200">
        <f t="shared" si="25"/>
        <v>0</v>
      </c>
      <c r="C44" s="200">
        <f t="shared" si="26"/>
        <v>0</v>
      </c>
      <c r="D44" s="200">
        <f t="shared" si="27"/>
        <v>0</v>
      </c>
      <c r="E44" s="200">
        <f t="shared" si="28"/>
        <v>0</v>
      </c>
      <c r="F44" s="200">
        <f t="shared" si="29"/>
        <v>0</v>
      </c>
      <c r="G44" s="200">
        <f t="shared" si="30"/>
        <v>0</v>
      </c>
      <c r="H44" s="200">
        <f t="shared" si="31"/>
        <v>0</v>
      </c>
      <c r="I44" s="200">
        <f t="shared" si="32"/>
        <v>0</v>
      </c>
      <c r="J44" s="200">
        <f t="shared" si="33"/>
        <v>0</v>
      </c>
      <c r="K44" s="200">
        <f t="shared" si="34"/>
        <v>0</v>
      </c>
    </row>
    <row r="45" spans="1:11" ht="18" customHeight="1">
      <c r="A45" s="196" t="s">
        <v>214</v>
      </c>
      <c r="B45" s="200">
        <f t="shared" si="25"/>
        <v>0</v>
      </c>
      <c r="C45" s="200">
        <f t="shared" si="26"/>
        <v>0</v>
      </c>
      <c r="D45" s="200">
        <f t="shared" si="27"/>
        <v>0</v>
      </c>
      <c r="E45" s="200">
        <f t="shared" si="28"/>
        <v>0</v>
      </c>
      <c r="F45" s="200">
        <f t="shared" si="29"/>
        <v>0</v>
      </c>
      <c r="G45" s="200">
        <f t="shared" si="30"/>
        <v>0</v>
      </c>
      <c r="H45" s="200">
        <f t="shared" si="31"/>
        <v>0</v>
      </c>
      <c r="I45" s="200">
        <f t="shared" si="32"/>
        <v>0</v>
      </c>
      <c r="J45" s="200">
        <f t="shared" si="33"/>
        <v>0</v>
      </c>
      <c r="K45" s="200">
        <f t="shared" si="34"/>
        <v>0</v>
      </c>
    </row>
    <row r="46" spans="1:11" ht="18" customHeight="1">
      <c r="A46" s="196" t="s">
        <v>215</v>
      </c>
      <c r="B46" s="200">
        <f t="shared" si="25"/>
        <v>0</v>
      </c>
      <c r="C46" s="200">
        <f t="shared" si="26"/>
        <v>0</v>
      </c>
      <c r="D46" s="200">
        <f t="shared" si="27"/>
        <v>0</v>
      </c>
      <c r="E46" s="200">
        <f t="shared" si="28"/>
        <v>0</v>
      </c>
      <c r="F46" s="200">
        <f t="shared" si="29"/>
        <v>0</v>
      </c>
      <c r="G46" s="200">
        <f t="shared" si="30"/>
        <v>0</v>
      </c>
      <c r="H46" s="200">
        <f t="shared" si="31"/>
        <v>0</v>
      </c>
      <c r="I46" s="200">
        <f t="shared" si="32"/>
        <v>0</v>
      </c>
      <c r="J46" s="200">
        <f t="shared" si="33"/>
        <v>0</v>
      </c>
      <c r="K46" s="200">
        <f t="shared" si="34"/>
        <v>0</v>
      </c>
    </row>
    <row r="47" spans="1:11" ht="18" customHeight="1">
      <c r="A47" s="196" t="s">
        <v>216</v>
      </c>
      <c r="B47" s="200">
        <f t="shared" si="25"/>
        <v>0</v>
      </c>
      <c r="C47" s="200">
        <f t="shared" si="26"/>
        <v>0</v>
      </c>
      <c r="D47" s="200">
        <f t="shared" si="27"/>
        <v>0</v>
      </c>
      <c r="E47" s="200">
        <f t="shared" si="28"/>
        <v>0</v>
      </c>
      <c r="F47" s="200">
        <f t="shared" si="29"/>
        <v>0</v>
      </c>
      <c r="G47" s="200">
        <f t="shared" si="30"/>
        <v>0</v>
      </c>
      <c r="H47" s="200">
        <f t="shared" si="31"/>
        <v>0</v>
      </c>
      <c r="I47" s="200">
        <f t="shared" si="32"/>
        <v>0</v>
      </c>
      <c r="J47" s="200">
        <f t="shared" si="33"/>
        <v>0</v>
      </c>
      <c r="K47" s="200">
        <f t="shared" si="34"/>
        <v>0</v>
      </c>
    </row>
    <row r="48" spans="1:11" ht="18" customHeight="1">
      <c r="A48" s="196" t="s">
        <v>217</v>
      </c>
      <c r="B48" s="200">
        <f t="shared" si="25"/>
        <v>0</v>
      </c>
      <c r="C48" s="200">
        <f t="shared" si="26"/>
        <v>0</v>
      </c>
      <c r="D48" s="200">
        <f t="shared" si="27"/>
        <v>0</v>
      </c>
      <c r="E48" s="200">
        <f t="shared" si="28"/>
        <v>0</v>
      </c>
      <c r="F48" s="200">
        <f t="shared" si="29"/>
        <v>0</v>
      </c>
      <c r="G48" s="200">
        <f t="shared" si="30"/>
        <v>0</v>
      </c>
      <c r="H48" s="200">
        <f t="shared" si="31"/>
        <v>0</v>
      </c>
      <c r="I48" s="200">
        <f t="shared" si="32"/>
        <v>0</v>
      </c>
      <c r="J48" s="200">
        <f t="shared" si="33"/>
        <v>0</v>
      </c>
      <c r="K48" s="200">
        <f t="shared" si="34"/>
        <v>0</v>
      </c>
    </row>
    <row r="49" spans="1:11" ht="27" customHeight="1">
      <c r="A49" s="212" t="s">
        <v>227</v>
      </c>
      <c r="B49" s="204">
        <f t="shared" ref="B49:K49" si="35">SUM(B37:B48)</f>
        <v>0</v>
      </c>
      <c r="C49" s="204">
        <f t="shared" si="35"/>
        <v>0</v>
      </c>
      <c r="D49" s="204">
        <f t="shared" si="35"/>
        <v>0</v>
      </c>
      <c r="E49" s="204">
        <f t="shared" si="35"/>
        <v>0</v>
      </c>
      <c r="F49" s="204">
        <f t="shared" si="35"/>
        <v>0</v>
      </c>
      <c r="G49" s="204">
        <f t="shared" si="35"/>
        <v>0</v>
      </c>
      <c r="H49" s="204">
        <f t="shared" si="35"/>
        <v>0</v>
      </c>
      <c r="I49" s="204">
        <f t="shared" si="35"/>
        <v>0</v>
      </c>
      <c r="J49" s="204">
        <f t="shared" si="35"/>
        <v>0</v>
      </c>
      <c r="K49" s="204">
        <f t="shared" si="35"/>
        <v>0</v>
      </c>
    </row>
    <row r="51" spans="1:11" ht="18" customHeight="1">
      <c r="A51" s="214"/>
      <c r="B51" s="365" t="s">
        <v>228</v>
      </c>
      <c r="C51" s="366"/>
      <c r="D51" s="366"/>
      <c r="E51" s="366"/>
      <c r="F51" s="366"/>
      <c r="G51" s="366"/>
      <c r="H51" s="366"/>
      <c r="I51" s="366"/>
      <c r="J51" s="366"/>
      <c r="K51" s="380"/>
    </row>
    <row r="52" spans="1:11" ht="18" customHeight="1">
      <c r="A52" s="192" t="s">
        <v>200</v>
      </c>
      <c r="B52" s="192">
        <v>1</v>
      </c>
      <c r="C52" s="192">
        <v>2</v>
      </c>
      <c r="D52" s="192">
        <v>3</v>
      </c>
      <c r="E52" s="192">
        <v>4</v>
      </c>
      <c r="F52" s="192">
        <v>5</v>
      </c>
      <c r="G52" s="192">
        <v>6</v>
      </c>
      <c r="H52" s="192">
        <v>7</v>
      </c>
      <c r="I52" s="192">
        <v>8</v>
      </c>
      <c r="J52" s="192">
        <v>9</v>
      </c>
      <c r="K52" s="192">
        <v>10</v>
      </c>
    </row>
    <row r="53" spans="1:11" ht="18" customHeight="1">
      <c r="A53" s="214" t="s">
        <v>229</v>
      </c>
      <c r="B53" s="215"/>
      <c r="C53" s="215"/>
      <c r="D53" s="215"/>
      <c r="E53" s="215"/>
      <c r="F53" s="215"/>
      <c r="G53" s="215"/>
      <c r="H53" s="215"/>
      <c r="I53" s="215"/>
      <c r="J53" s="215"/>
      <c r="K53" s="215"/>
    </row>
    <row r="54" spans="1:11" ht="18" customHeight="1">
      <c r="A54" s="214" t="s">
        <v>230</v>
      </c>
      <c r="B54" s="215"/>
      <c r="C54" s="215"/>
      <c r="D54" s="215"/>
      <c r="E54" s="215"/>
      <c r="F54" s="215"/>
      <c r="G54" s="215"/>
      <c r="H54" s="215"/>
      <c r="I54" s="215"/>
      <c r="J54" s="215"/>
      <c r="K54" s="215"/>
    </row>
    <row r="55" spans="1:11" ht="18" customHeight="1">
      <c r="A55" s="214" t="s">
        <v>231</v>
      </c>
      <c r="B55" s="215"/>
      <c r="C55" s="215"/>
      <c r="D55" s="215"/>
      <c r="E55" s="215"/>
      <c r="F55" s="215"/>
      <c r="G55" s="215"/>
      <c r="H55" s="215"/>
      <c r="I55" s="215"/>
      <c r="J55" s="215"/>
      <c r="K55" s="215"/>
    </row>
    <row r="56" spans="1:11" ht="18" customHeight="1">
      <c r="A56" s="214" t="s">
        <v>244</v>
      </c>
      <c r="B56" s="216"/>
      <c r="C56" s="216"/>
      <c r="D56" s="216"/>
      <c r="E56" s="216"/>
      <c r="F56" s="216"/>
      <c r="G56" s="216"/>
      <c r="H56" s="216"/>
      <c r="I56" s="216"/>
      <c r="J56" s="216"/>
      <c r="K56" s="216"/>
    </row>
    <row r="57" spans="1:11" ht="18" customHeight="1">
      <c r="A57" s="217" t="s">
        <v>233</v>
      </c>
      <c r="B57" s="218">
        <f t="shared" ref="B57:K57" si="36">SUM(B53:B55)</f>
        <v>0</v>
      </c>
      <c r="C57" s="218">
        <f t="shared" si="36"/>
        <v>0</v>
      </c>
      <c r="D57" s="218">
        <f t="shared" si="36"/>
        <v>0</v>
      </c>
      <c r="E57" s="218">
        <f t="shared" si="36"/>
        <v>0</v>
      </c>
      <c r="F57" s="218">
        <f t="shared" si="36"/>
        <v>0</v>
      </c>
      <c r="G57" s="218">
        <f t="shared" si="36"/>
        <v>0</v>
      </c>
      <c r="H57" s="218">
        <f t="shared" si="36"/>
        <v>0</v>
      </c>
      <c r="I57" s="218">
        <f t="shared" si="36"/>
        <v>0</v>
      </c>
      <c r="J57" s="218">
        <f t="shared" si="36"/>
        <v>0</v>
      </c>
      <c r="K57" s="218">
        <f t="shared" si="36"/>
        <v>0</v>
      </c>
    </row>
    <row r="58" spans="1:11" ht="8.25" customHeight="1">
      <c r="A58" s="229"/>
      <c r="B58" s="230"/>
      <c r="C58" s="230"/>
      <c r="D58" s="230"/>
      <c r="E58" s="230"/>
      <c r="F58" s="230"/>
      <c r="G58" s="230"/>
      <c r="H58" s="230"/>
      <c r="I58" s="230"/>
      <c r="J58" s="230"/>
      <c r="K58" s="230"/>
    </row>
    <row r="59" spans="1:11" s="60" customFormat="1" ht="38.25" customHeight="1">
      <c r="A59" s="381" t="s">
        <v>243</v>
      </c>
      <c r="B59" s="382"/>
      <c r="C59" s="382"/>
      <c r="D59" s="382"/>
      <c r="E59" s="383"/>
      <c r="F59" s="383"/>
      <c r="G59" s="383"/>
      <c r="H59" s="383"/>
      <c r="I59" s="383"/>
      <c r="J59" s="383"/>
      <c r="K59" s="384"/>
    </row>
    <row r="61" spans="1:11" ht="18" customHeight="1">
      <c r="A61" s="214"/>
      <c r="B61" s="365" t="s">
        <v>234</v>
      </c>
      <c r="C61" s="366"/>
      <c r="D61" s="366"/>
      <c r="E61" s="366"/>
      <c r="F61" s="366"/>
      <c r="G61" s="366"/>
      <c r="H61" s="366"/>
      <c r="I61" s="366"/>
      <c r="J61" s="366"/>
      <c r="K61" s="380"/>
    </row>
    <row r="62" spans="1:11" ht="18" customHeight="1">
      <c r="A62" s="192" t="s">
        <v>200</v>
      </c>
      <c r="B62" s="192">
        <v>1</v>
      </c>
      <c r="C62" s="192">
        <v>2</v>
      </c>
      <c r="D62" s="192">
        <v>3</v>
      </c>
      <c r="E62" s="192">
        <v>4</v>
      </c>
      <c r="F62" s="192">
        <v>5</v>
      </c>
      <c r="G62" s="192">
        <v>6</v>
      </c>
      <c r="H62" s="192">
        <v>7</v>
      </c>
      <c r="I62" s="192">
        <v>8</v>
      </c>
      <c r="J62" s="192">
        <v>9</v>
      </c>
      <c r="K62" s="192">
        <v>10</v>
      </c>
    </row>
    <row r="63" spans="1:11" ht="35.25" customHeight="1">
      <c r="A63" s="192" t="s">
        <v>235</v>
      </c>
      <c r="B63" s="219">
        <f>B33</f>
        <v>0</v>
      </c>
      <c r="C63" s="219">
        <f t="shared" ref="C63:K63" si="37">C33</f>
        <v>0</v>
      </c>
      <c r="D63" s="219">
        <f t="shared" si="37"/>
        <v>0</v>
      </c>
      <c r="E63" s="219">
        <f t="shared" si="37"/>
        <v>0</v>
      </c>
      <c r="F63" s="219">
        <f t="shared" si="37"/>
        <v>0</v>
      </c>
      <c r="G63" s="219">
        <f t="shared" si="37"/>
        <v>0</v>
      </c>
      <c r="H63" s="219">
        <f t="shared" si="37"/>
        <v>0</v>
      </c>
      <c r="I63" s="219">
        <f t="shared" si="37"/>
        <v>0</v>
      </c>
      <c r="J63" s="219">
        <f t="shared" si="37"/>
        <v>0</v>
      </c>
      <c r="K63" s="219">
        <f t="shared" si="37"/>
        <v>0</v>
      </c>
    </row>
    <row r="64" spans="1:11" ht="35.25" customHeight="1">
      <c r="A64" s="192" t="s">
        <v>236</v>
      </c>
      <c r="B64" s="200">
        <f>B49</f>
        <v>0</v>
      </c>
      <c r="C64" s="200">
        <f t="shared" ref="C64:K64" si="38">C49</f>
        <v>0</v>
      </c>
      <c r="D64" s="200">
        <f t="shared" si="38"/>
        <v>0</v>
      </c>
      <c r="E64" s="200">
        <f t="shared" si="38"/>
        <v>0</v>
      </c>
      <c r="F64" s="200">
        <f t="shared" si="38"/>
        <v>0</v>
      </c>
      <c r="G64" s="200">
        <f t="shared" si="38"/>
        <v>0</v>
      </c>
      <c r="H64" s="200">
        <f t="shared" si="38"/>
        <v>0</v>
      </c>
      <c r="I64" s="200">
        <f t="shared" si="38"/>
        <v>0</v>
      </c>
      <c r="J64" s="200">
        <f t="shared" si="38"/>
        <v>0</v>
      </c>
      <c r="K64" s="200">
        <f t="shared" si="38"/>
        <v>0</v>
      </c>
    </row>
    <row r="65" spans="1:11" ht="35.25" customHeight="1">
      <c r="A65" s="192" t="s">
        <v>232</v>
      </c>
      <c r="B65" s="200">
        <f t="shared" ref="B65:K65" si="39">B57</f>
        <v>0</v>
      </c>
      <c r="C65" s="200">
        <f t="shared" si="39"/>
        <v>0</v>
      </c>
      <c r="D65" s="200">
        <f t="shared" si="39"/>
        <v>0</v>
      </c>
      <c r="E65" s="200">
        <f t="shared" si="39"/>
        <v>0</v>
      </c>
      <c r="F65" s="200">
        <f t="shared" si="39"/>
        <v>0</v>
      </c>
      <c r="G65" s="200">
        <f t="shared" si="39"/>
        <v>0</v>
      </c>
      <c r="H65" s="200">
        <f t="shared" si="39"/>
        <v>0</v>
      </c>
      <c r="I65" s="200">
        <f t="shared" si="39"/>
        <v>0</v>
      </c>
      <c r="J65" s="200">
        <f t="shared" si="39"/>
        <v>0</v>
      </c>
      <c r="K65" s="200">
        <f t="shared" si="39"/>
        <v>0</v>
      </c>
    </row>
    <row r="66" spans="1:11" ht="35.25" customHeight="1">
      <c r="A66" s="192" t="s">
        <v>237</v>
      </c>
      <c r="B66" s="204">
        <f>SUM(B63:B65)</f>
        <v>0</v>
      </c>
      <c r="C66" s="204">
        <f t="shared" ref="C66:K66" si="40">SUM(C63:C65)</f>
        <v>0</v>
      </c>
      <c r="D66" s="204">
        <f t="shared" si="40"/>
        <v>0</v>
      </c>
      <c r="E66" s="204">
        <f t="shared" si="40"/>
        <v>0</v>
      </c>
      <c r="F66" s="204">
        <f t="shared" si="40"/>
        <v>0</v>
      </c>
      <c r="G66" s="204">
        <f t="shared" si="40"/>
        <v>0</v>
      </c>
      <c r="H66" s="204">
        <f t="shared" si="40"/>
        <v>0</v>
      </c>
      <c r="I66" s="204">
        <f t="shared" si="40"/>
        <v>0</v>
      </c>
      <c r="J66" s="204">
        <f t="shared" si="40"/>
        <v>0</v>
      </c>
      <c r="K66" s="204">
        <f t="shared" si="40"/>
        <v>0</v>
      </c>
    </row>
  </sheetData>
  <mergeCells count="13">
    <mergeCell ref="B61:K61"/>
    <mergeCell ref="A19:A20"/>
    <mergeCell ref="A59:K59"/>
    <mergeCell ref="B19:K19"/>
    <mergeCell ref="B35:K35"/>
    <mergeCell ref="B51:K51"/>
    <mergeCell ref="A2:A3"/>
    <mergeCell ref="M1:Q1"/>
    <mergeCell ref="B2:K2"/>
    <mergeCell ref="T2:AC2"/>
    <mergeCell ref="A1:K1"/>
    <mergeCell ref="S1:S3"/>
    <mergeCell ref="T1:AC1"/>
  </mergeCells>
  <phoneticPr fontId="0" type="noConversion"/>
  <pageMargins left="0.75" right="0.75" top="1" bottom="1" header="0.5" footer="0.5"/>
  <pageSetup paperSize="9" orientation="portrait" horizontalDpi="300" verticalDpi="300" r:id="rId1"/>
  <headerFooter alignWithMargins="0"/>
  <ignoredErrors>
    <ignoredError sqref="C17:K17" evalError="1"/>
    <ignoredError sqref="B17" evalError="1" formulaRange="1"/>
    <ignoredError sqref="B57:K57" formulaRange="1"/>
    <ignoredError sqref="Q3 T4:AC16 B21:K32 B37:K48"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showGridLines="0" zoomScaleNormal="100" workbookViewId="0">
      <selection activeCell="B9" sqref="B9"/>
    </sheetView>
  </sheetViews>
  <sheetFormatPr defaultRowHeight="10.5"/>
  <cols>
    <col min="1" max="1" width="29.85546875" style="23" customWidth="1"/>
    <col min="2" max="11" width="15.5703125" style="23" customWidth="1"/>
    <col min="12" max="16384" width="9.140625" style="23"/>
  </cols>
  <sheetData>
    <row r="1" spans="1:11" ht="32.25" customHeight="1">
      <c r="A1" s="220" t="s">
        <v>247</v>
      </c>
      <c r="B1" s="192">
        <v>1</v>
      </c>
      <c r="C1" s="192">
        <v>2</v>
      </c>
      <c r="D1" s="192">
        <v>3</v>
      </c>
      <c r="E1" s="192">
        <v>4</v>
      </c>
      <c r="F1" s="192">
        <v>5</v>
      </c>
      <c r="G1" s="192">
        <v>6</v>
      </c>
      <c r="H1" s="192">
        <v>7</v>
      </c>
      <c r="I1" s="192">
        <v>8</v>
      </c>
      <c r="J1" s="192">
        <v>9</v>
      </c>
      <c r="K1" s="192">
        <v>10</v>
      </c>
    </row>
    <row r="2" spans="1:11" ht="27" customHeight="1">
      <c r="A2" s="221" t="s">
        <v>238</v>
      </c>
      <c r="B2" s="222"/>
      <c r="C2" s="222"/>
      <c r="D2" s="222"/>
      <c r="E2" s="222"/>
      <c r="F2" s="222"/>
      <c r="G2" s="222"/>
      <c r="H2" s="222"/>
      <c r="I2" s="222"/>
      <c r="J2" s="222"/>
      <c r="K2" s="222"/>
    </row>
    <row r="3" spans="1:11" ht="27" customHeight="1">
      <c r="A3" s="223" t="s">
        <v>263</v>
      </c>
      <c r="B3" s="222"/>
      <c r="C3" s="222"/>
      <c r="D3" s="222"/>
      <c r="E3" s="222"/>
      <c r="F3" s="222"/>
      <c r="G3" s="222"/>
      <c r="H3" s="222"/>
      <c r="I3" s="222"/>
      <c r="J3" s="222"/>
      <c r="K3" s="222"/>
    </row>
    <row r="4" spans="1:11" ht="27" customHeight="1">
      <c r="A4" s="232" t="s">
        <v>260</v>
      </c>
      <c r="B4" s="150"/>
      <c r="C4" s="150"/>
      <c r="D4" s="150"/>
      <c r="E4" s="150"/>
      <c r="F4" s="150"/>
      <c r="G4" s="150"/>
      <c r="H4" s="150"/>
      <c r="I4" s="150"/>
      <c r="J4" s="150"/>
      <c r="K4" s="150"/>
    </row>
    <row r="5" spans="1:11" ht="27" customHeight="1">
      <c r="A5" s="232" t="s">
        <v>239</v>
      </c>
      <c r="B5" s="150"/>
      <c r="C5" s="150"/>
      <c r="D5" s="150"/>
      <c r="E5" s="150"/>
      <c r="F5" s="150"/>
      <c r="G5" s="150"/>
      <c r="H5" s="150"/>
      <c r="I5" s="150"/>
      <c r="J5" s="150"/>
      <c r="K5" s="150"/>
    </row>
    <row r="6" spans="1:11" ht="27" customHeight="1">
      <c r="A6" s="232" t="s">
        <v>261</v>
      </c>
      <c r="B6" s="150"/>
      <c r="C6" s="150"/>
      <c r="D6" s="150"/>
      <c r="E6" s="150"/>
      <c r="F6" s="150"/>
      <c r="G6" s="150"/>
      <c r="H6" s="150"/>
      <c r="I6" s="150"/>
      <c r="J6" s="150"/>
      <c r="K6" s="150"/>
    </row>
    <row r="7" spans="1:11" ht="27" customHeight="1">
      <c r="A7" s="232" t="s">
        <v>262</v>
      </c>
      <c r="B7" s="150"/>
      <c r="C7" s="150"/>
      <c r="D7" s="150"/>
      <c r="E7" s="150"/>
      <c r="F7" s="150"/>
      <c r="G7" s="150"/>
      <c r="H7" s="150"/>
      <c r="I7" s="150"/>
      <c r="J7" s="150"/>
      <c r="K7" s="150"/>
    </row>
    <row r="8" spans="1:11" ht="27" customHeight="1">
      <c r="A8" s="232" t="s">
        <v>31</v>
      </c>
      <c r="B8" s="150"/>
      <c r="C8" s="150"/>
      <c r="D8" s="150"/>
      <c r="E8" s="150"/>
      <c r="F8" s="150"/>
      <c r="G8" s="150"/>
      <c r="H8" s="150"/>
      <c r="I8" s="150"/>
      <c r="J8" s="150"/>
      <c r="K8" s="150"/>
    </row>
    <row r="9" spans="1:11" ht="42" customHeight="1">
      <c r="A9" s="224" t="s">
        <v>277</v>
      </c>
      <c r="B9" s="225">
        <f t="shared" ref="B9:K9" si="0">SUM(B2:B8)</f>
        <v>0</v>
      </c>
      <c r="C9" s="225">
        <f t="shared" si="0"/>
        <v>0</v>
      </c>
      <c r="D9" s="225">
        <f t="shared" si="0"/>
        <v>0</v>
      </c>
      <c r="E9" s="225">
        <f t="shared" si="0"/>
        <v>0</v>
      </c>
      <c r="F9" s="225">
        <f t="shared" si="0"/>
        <v>0</v>
      </c>
      <c r="G9" s="225">
        <f t="shared" si="0"/>
        <v>0</v>
      </c>
      <c r="H9" s="225">
        <f t="shared" si="0"/>
        <v>0</v>
      </c>
      <c r="I9" s="225">
        <f t="shared" si="0"/>
        <v>0</v>
      </c>
      <c r="J9" s="225">
        <f t="shared" si="0"/>
        <v>0</v>
      </c>
      <c r="K9" s="225">
        <f t="shared" si="0"/>
        <v>0</v>
      </c>
    </row>
    <row r="10" spans="1:11" ht="15.75" customHeight="1"/>
    <row r="11" spans="1:11" s="60" customFormat="1" ht="60" customHeight="1">
      <c r="A11" s="388" t="s">
        <v>268</v>
      </c>
      <c r="B11" s="389"/>
      <c r="C11" s="389"/>
      <c r="D11" s="389"/>
      <c r="E11" s="390"/>
    </row>
  </sheetData>
  <mergeCells count="1">
    <mergeCell ref="A11:E11"/>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B9:K9"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showGridLines="0" zoomScaleNormal="100" workbookViewId="0">
      <selection activeCell="B5" sqref="B5"/>
    </sheetView>
  </sheetViews>
  <sheetFormatPr defaultRowHeight="10.5"/>
  <cols>
    <col min="1" max="1" width="32.85546875" style="23" customWidth="1"/>
    <col min="2" max="11" width="15.5703125" style="23" customWidth="1"/>
    <col min="12" max="16384" width="9.140625" style="23"/>
  </cols>
  <sheetData>
    <row r="1" spans="1:11" ht="32.25" customHeight="1">
      <c r="A1" s="220" t="s">
        <v>252</v>
      </c>
      <c r="B1" s="192">
        <v>1</v>
      </c>
      <c r="C1" s="192">
        <v>2</v>
      </c>
      <c r="D1" s="192">
        <v>3</v>
      </c>
      <c r="E1" s="192">
        <v>4</v>
      </c>
      <c r="F1" s="192">
        <v>5</v>
      </c>
      <c r="G1" s="192">
        <v>6</v>
      </c>
      <c r="H1" s="192">
        <v>7</v>
      </c>
      <c r="I1" s="192">
        <v>8</v>
      </c>
      <c r="J1" s="192">
        <v>9</v>
      </c>
      <c r="K1" s="192">
        <v>10</v>
      </c>
    </row>
    <row r="2" spans="1:11" ht="20.25" customHeight="1">
      <c r="A2" s="221" t="s">
        <v>245</v>
      </c>
      <c r="B2" s="149">
        <f>ΠΛΗΡΟΤΗΤΕΣ_ΕΣΟΔΑ_ΜΟΝΑΔΑΣ!B66</f>
        <v>0</v>
      </c>
      <c r="C2" s="149">
        <f>ΠΛΗΡΟΤΗΤΕΣ_ΕΣΟΔΑ_ΜΟΝΑΔΑΣ!C66</f>
        <v>0</v>
      </c>
      <c r="D2" s="149">
        <f>ΠΛΗΡΟΤΗΤΕΣ_ΕΣΟΔΑ_ΜΟΝΑΔΑΣ!D66</f>
        <v>0</v>
      </c>
      <c r="E2" s="149">
        <f>ΠΛΗΡΟΤΗΤΕΣ_ΕΣΟΔΑ_ΜΟΝΑΔΑΣ!E66</f>
        <v>0</v>
      </c>
      <c r="F2" s="149">
        <f>ΠΛΗΡΟΤΗΤΕΣ_ΕΣΟΔΑ_ΜΟΝΑΔΑΣ!F66</f>
        <v>0</v>
      </c>
      <c r="G2" s="149">
        <f>ΠΛΗΡΟΤΗΤΕΣ_ΕΣΟΔΑ_ΜΟΝΑΔΑΣ!G66</f>
        <v>0</v>
      </c>
      <c r="H2" s="149">
        <f>ΠΛΗΡΟΤΗΤΕΣ_ΕΣΟΔΑ_ΜΟΝΑΔΑΣ!H66</f>
        <v>0</v>
      </c>
      <c r="I2" s="149">
        <f>ΠΛΗΡΟΤΗΤΕΣ_ΕΣΟΔΑ_ΜΟΝΑΔΑΣ!I66</f>
        <v>0</v>
      </c>
      <c r="J2" s="149">
        <f>ΠΛΗΡΟΤΗΤΕΣ_ΕΣΟΔΑ_ΜΟΝΑΔΑΣ!J66</f>
        <v>0</v>
      </c>
      <c r="K2" s="149">
        <f>ΠΛΗΡΟΤΗΤΕΣ_ΕΣΟΔΑ_ΜΟΝΑΔΑΣ!K66</f>
        <v>0</v>
      </c>
    </row>
    <row r="3" spans="1:11" ht="27" customHeight="1">
      <c r="A3" s="221" t="s">
        <v>246</v>
      </c>
      <c r="B3" s="222"/>
      <c r="C3" s="222"/>
      <c r="D3" s="222"/>
      <c r="E3" s="222"/>
      <c r="F3" s="222"/>
      <c r="G3" s="222"/>
      <c r="H3" s="222"/>
      <c r="I3" s="222"/>
      <c r="J3" s="222"/>
      <c r="K3" s="222"/>
    </row>
    <row r="4" spans="1:11" s="231" customFormat="1" ht="29.25" customHeight="1">
      <c r="A4" s="24" t="s">
        <v>250</v>
      </c>
      <c r="B4" s="151">
        <f>SUM(B2:B3)</f>
        <v>0</v>
      </c>
      <c r="C4" s="151">
        <f t="shared" ref="C4:K4" si="0">SUM(C2:C3)</f>
        <v>0</v>
      </c>
      <c r="D4" s="151">
        <f t="shared" si="0"/>
        <v>0</v>
      </c>
      <c r="E4" s="151">
        <f t="shared" si="0"/>
        <v>0</v>
      </c>
      <c r="F4" s="151">
        <f t="shared" si="0"/>
        <v>0</v>
      </c>
      <c r="G4" s="151">
        <f t="shared" si="0"/>
        <v>0</v>
      </c>
      <c r="H4" s="151">
        <f t="shared" si="0"/>
        <v>0</v>
      </c>
      <c r="I4" s="151">
        <f t="shared" si="0"/>
        <v>0</v>
      </c>
      <c r="J4" s="151">
        <f t="shared" si="0"/>
        <v>0</v>
      </c>
      <c r="K4" s="151">
        <f t="shared" si="0"/>
        <v>0</v>
      </c>
    </row>
    <row r="5" spans="1:11" ht="31.5" customHeight="1">
      <c r="A5" s="221" t="s">
        <v>248</v>
      </c>
      <c r="B5" s="149">
        <f>ΚΟΣΤΟΣ_ΜΟΝΑΔΑΣ!B9</f>
        <v>0</v>
      </c>
      <c r="C5" s="149">
        <f>ΚΟΣΤΟΣ_ΜΟΝΑΔΑΣ!C9</f>
        <v>0</v>
      </c>
      <c r="D5" s="149">
        <f>ΚΟΣΤΟΣ_ΜΟΝΑΔΑΣ!D9</f>
        <v>0</v>
      </c>
      <c r="E5" s="149">
        <f>ΚΟΣΤΟΣ_ΜΟΝΑΔΑΣ!E9</f>
        <v>0</v>
      </c>
      <c r="F5" s="149">
        <f>ΚΟΣΤΟΣ_ΜΟΝΑΔΑΣ!F9</f>
        <v>0</v>
      </c>
      <c r="G5" s="149">
        <f>ΚΟΣΤΟΣ_ΜΟΝΑΔΑΣ!G9</f>
        <v>0</v>
      </c>
      <c r="H5" s="149">
        <f>ΚΟΣΤΟΣ_ΜΟΝΑΔΑΣ!H9</f>
        <v>0</v>
      </c>
      <c r="I5" s="149">
        <f>ΚΟΣΤΟΣ_ΜΟΝΑΔΑΣ!I9</f>
        <v>0</v>
      </c>
      <c r="J5" s="149">
        <f>ΚΟΣΤΟΣ_ΜΟΝΑΔΑΣ!J9</f>
        <v>0</v>
      </c>
      <c r="K5" s="149">
        <f>ΚΟΣΤΟΣ_ΜΟΝΑΔΑΣ!K9</f>
        <v>0</v>
      </c>
    </row>
    <row r="6" spans="1:11" ht="37.5" customHeight="1">
      <c r="A6" s="221" t="s">
        <v>249</v>
      </c>
      <c r="B6" s="222"/>
      <c r="C6" s="222"/>
      <c r="D6" s="222"/>
      <c r="E6" s="222"/>
      <c r="F6" s="222"/>
      <c r="G6" s="222"/>
      <c r="H6" s="222"/>
      <c r="I6" s="222"/>
      <c r="J6" s="222"/>
      <c r="K6" s="222"/>
    </row>
    <row r="7" spans="1:11" s="231" customFormat="1" ht="29.25" customHeight="1">
      <c r="A7" s="24" t="s">
        <v>251</v>
      </c>
      <c r="B7" s="151">
        <f>SUM(B5:B6)</f>
        <v>0</v>
      </c>
      <c r="C7" s="151">
        <f t="shared" ref="C7:J7" si="1">SUM(C5:C6)</f>
        <v>0</v>
      </c>
      <c r="D7" s="151">
        <f t="shared" si="1"/>
        <v>0</v>
      </c>
      <c r="E7" s="151">
        <f t="shared" si="1"/>
        <v>0</v>
      </c>
      <c r="F7" s="151">
        <f t="shared" si="1"/>
        <v>0</v>
      </c>
      <c r="G7" s="151">
        <f t="shared" si="1"/>
        <v>0</v>
      </c>
      <c r="H7" s="151">
        <f t="shared" si="1"/>
        <v>0</v>
      </c>
      <c r="I7" s="151">
        <f t="shared" si="1"/>
        <v>0</v>
      </c>
      <c r="J7" s="151">
        <f t="shared" si="1"/>
        <v>0</v>
      </c>
      <c r="K7" s="151">
        <f>SUM(K5:K6)</f>
        <v>0</v>
      </c>
    </row>
    <row r="8" spans="1:11" ht="24.75" customHeight="1"/>
    <row r="9" spans="1:11" ht="24.75" customHeight="1"/>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B4:K4 B7:K7"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zoomScale="90" zoomScaleNormal="90" workbookViewId="0">
      <selection activeCell="C15" sqref="C15"/>
    </sheetView>
  </sheetViews>
  <sheetFormatPr defaultRowHeight="12.75"/>
  <cols>
    <col min="1" max="1" width="38.85546875" style="25" customWidth="1"/>
    <col min="2" max="2" width="10.85546875" style="25" customWidth="1"/>
    <col min="3" max="11" width="13.42578125" style="25" customWidth="1"/>
    <col min="12" max="12" width="14" style="25" customWidth="1"/>
    <col min="13" max="16384" width="9.140625" style="25"/>
  </cols>
  <sheetData>
    <row r="1" spans="1:13" ht="47.25" customHeight="1">
      <c r="A1" s="22" t="s">
        <v>179</v>
      </c>
      <c r="B1" s="255" t="s">
        <v>43</v>
      </c>
      <c r="C1" s="237" t="s">
        <v>32</v>
      </c>
      <c r="D1" s="237" t="s">
        <v>33</v>
      </c>
      <c r="E1" s="237" t="s">
        <v>34</v>
      </c>
      <c r="F1" s="237" t="s">
        <v>35</v>
      </c>
      <c r="G1" s="237" t="s">
        <v>36</v>
      </c>
      <c r="H1" s="237" t="s">
        <v>37</v>
      </c>
      <c r="I1" s="237" t="s">
        <v>38</v>
      </c>
      <c r="J1" s="237" t="s">
        <v>39</v>
      </c>
      <c r="K1" s="237" t="s">
        <v>40</v>
      </c>
      <c r="L1" s="237" t="s">
        <v>41</v>
      </c>
      <c r="M1" s="27"/>
    </row>
    <row r="2" spans="1:13" ht="21" customHeight="1">
      <c r="A2" s="31" t="s">
        <v>253</v>
      </c>
      <c r="B2" s="36"/>
      <c r="C2" s="171"/>
      <c r="D2" s="171"/>
      <c r="E2" s="171"/>
      <c r="F2" s="171"/>
      <c r="G2" s="171"/>
      <c r="H2" s="171"/>
      <c r="I2" s="171"/>
      <c r="J2" s="171"/>
      <c r="K2" s="171"/>
      <c r="L2" s="171"/>
      <c r="M2" s="27"/>
    </row>
    <row r="3" spans="1:13" ht="21" customHeight="1">
      <c r="A3" s="32" t="s">
        <v>254</v>
      </c>
      <c r="B3" s="37"/>
      <c r="C3" s="171"/>
      <c r="D3" s="171"/>
      <c r="E3" s="171"/>
      <c r="F3" s="171"/>
      <c r="G3" s="171"/>
      <c r="H3" s="171"/>
      <c r="I3" s="171"/>
      <c r="J3" s="171"/>
      <c r="K3" s="171"/>
      <c r="L3" s="171"/>
      <c r="M3" s="27"/>
    </row>
    <row r="4" spans="1:13" ht="21" customHeight="1">
      <c r="A4" s="32" t="s">
        <v>259</v>
      </c>
      <c r="B4" s="37"/>
      <c r="C4" s="171"/>
      <c r="D4" s="171"/>
      <c r="E4" s="171"/>
      <c r="F4" s="171"/>
      <c r="G4" s="171"/>
      <c r="H4" s="171"/>
      <c r="I4" s="171"/>
      <c r="J4" s="171"/>
      <c r="K4" s="171"/>
      <c r="L4" s="171"/>
      <c r="M4" s="27"/>
    </row>
    <row r="5" spans="1:13" ht="21" customHeight="1">
      <c r="A5" s="31" t="s">
        <v>257</v>
      </c>
      <c r="B5" s="37"/>
      <c r="C5" s="171"/>
      <c r="D5" s="171"/>
      <c r="E5" s="171"/>
      <c r="F5" s="171"/>
      <c r="G5" s="171"/>
      <c r="H5" s="171"/>
      <c r="I5" s="171"/>
      <c r="J5" s="171"/>
      <c r="K5" s="171"/>
      <c r="L5" s="171"/>
      <c r="M5" s="27"/>
    </row>
    <row r="6" spans="1:13" ht="24.75" customHeight="1">
      <c r="A6" s="33" t="s">
        <v>255</v>
      </c>
      <c r="B6" s="38"/>
      <c r="C6" s="171"/>
      <c r="D6" s="171"/>
      <c r="E6" s="171"/>
      <c r="F6" s="171"/>
      <c r="G6" s="171"/>
      <c r="H6" s="171"/>
      <c r="I6" s="171"/>
      <c r="J6" s="171"/>
      <c r="K6" s="171"/>
      <c r="L6" s="171"/>
      <c r="M6" s="27"/>
    </row>
    <row r="7" spans="1:13" ht="24.75" customHeight="1">
      <c r="A7" s="33" t="s">
        <v>256</v>
      </c>
      <c r="B7" s="38"/>
      <c r="C7" s="172"/>
      <c r="D7" s="172"/>
      <c r="E7" s="172"/>
      <c r="F7" s="172"/>
      <c r="G7" s="172"/>
      <c r="H7" s="172"/>
      <c r="I7" s="172"/>
      <c r="J7" s="172"/>
      <c r="K7" s="172"/>
      <c r="L7" s="172"/>
      <c r="M7" s="27"/>
    </row>
    <row r="8" spans="1:13" ht="17.25" customHeight="1">
      <c r="A8" s="34" t="s">
        <v>190</v>
      </c>
      <c r="B8" s="105"/>
      <c r="C8" s="39">
        <f>SUM(C2:C5)-SUM(C6:C7)</f>
        <v>0</v>
      </c>
      <c r="D8" s="39">
        <f t="shared" ref="D8:L8" si="0">SUM(D2:D5)-SUM(D6:D7)</f>
        <v>0</v>
      </c>
      <c r="E8" s="39">
        <f t="shared" si="0"/>
        <v>0</v>
      </c>
      <c r="F8" s="39">
        <f t="shared" si="0"/>
        <v>0</v>
      </c>
      <c r="G8" s="39">
        <f t="shared" si="0"/>
        <v>0</v>
      </c>
      <c r="H8" s="39">
        <f t="shared" si="0"/>
        <v>0</v>
      </c>
      <c r="I8" s="39">
        <f t="shared" si="0"/>
        <v>0</v>
      </c>
      <c r="J8" s="39">
        <f t="shared" si="0"/>
        <v>0</v>
      </c>
      <c r="K8" s="39">
        <f t="shared" si="0"/>
        <v>0</v>
      </c>
      <c r="L8" s="39">
        <f t="shared" si="0"/>
        <v>0</v>
      </c>
      <c r="M8" s="27"/>
    </row>
    <row r="9" spans="1:13" s="26" customFormat="1" ht="12" customHeight="1">
      <c r="A9" s="28"/>
      <c r="B9" s="28"/>
      <c r="C9" s="28"/>
      <c r="D9" s="28"/>
      <c r="E9" s="28"/>
      <c r="F9" s="28"/>
      <c r="G9" s="28"/>
      <c r="H9" s="29"/>
      <c r="I9" s="29"/>
      <c r="J9" s="29"/>
      <c r="K9" s="29"/>
      <c r="L9" s="29"/>
      <c r="M9" s="29"/>
    </row>
    <row r="10" spans="1:13" ht="39" customHeight="1">
      <c r="A10" s="22" t="s">
        <v>189</v>
      </c>
      <c r="B10" s="255" t="s">
        <v>43</v>
      </c>
      <c r="C10" s="237" t="s">
        <v>32</v>
      </c>
      <c r="D10" s="237" t="s">
        <v>33</v>
      </c>
      <c r="E10" s="237" t="s">
        <v>34</v>
      </c>
      <c r="F10" s="237" t="s">
        <v>35</v>
      </c>
      <c r="G10" s="237" t="s">
        <v>36</v>
      </c>
      <c r="H10" s="237" t="s">
        <v>37</v>
      </c>
      <c r="I10" s="237" t="s">
        <v>38</v>
      </c>
      <c r="J10" s="237" t="s">
        <v>39</v>
      </c>
      <c r="K10" s="237" t="s">
        <v>40</v>
      </c>
      <c r="L10" s="237" t="s">
        <v>41</v>
      </c>
      <c r="M10" s="27"/>
    </row>
    <row r="11" spans="1:13" ht="21" customHeight="1">
      <c r="A11" s="31" t="s">
        <v>253</v>
      </c>
      <c r="B11" s="36"/>
      <c r="C11" s="171"/>
      <c r="D11" s="171"/>
      <c r="E11" s="171"/>
      <c r="F11" s="171"/>
      <c r="G11" s="171"/>
      <c r="H11" s="171"/>
      <c r="I11" s="171"/>
      <c r="J11" s="171"/>
      <c r="K11" s="171"/>
      <c r="L11" s="171"/>
      <c r="M11" s="27"/>
    </row>
    <row r="12" spans="1:13" ht="21" customHeight="1">
      <c r="A12" s="32" t="s">
        <v>258</v>
      </c>
      <c r="B12" s="37"/>
      <c r="C12" s="171"/>
      <c r="D12" s="171"/>
      <c r="E12" s="171"/>
      <c r="F12" s="171"/>
      <c r="G12" s="171"/>
      <c r="H12" s="171"/>
      <c r="I12" s="171"/>
      <c r="J12" s="171"/>
      <c r="K12" s="171"/>
      <c r="L12" s="171"/>
      <c r="M12" s="27"/>
    </row>
    <row r="13" spans="1:13" ht="21" customHeight="1">
      <c r="A13" s="32" t="s">
        <v>259</v>
      </c>
      <c r="B13" s="37"/>
      <c r="C13" s="171"/>
      <c r="D13" s="171"/>
      <c r="E13" s="171"/>
      <c r="F13" s="171"/>
      <c r="G13" s="171"/>
      <c r="H13" s="171"/>
      <c r="I13" s="171"/>
      <c r="J13" s="171"/>
      <c r="K13" s="171"/>
      <c r="L13" s="171"/>
      <c r="M13" s="27"/>
    </row>
    <row r="14" spans="1:13" ht="21" customHeight="1">
      <c r="A14" s="31" t="s">
        <v>257</v>
      </c>
      <c r="B14" s="37"/>
      <c r="C14" s="171"/>
      <c r="D14" s="171"/>
      <c r="E14" s="171"/>
      <c r="F14" s="171"/>
      <c r="G14" s="171"/>
      <c r="H14" s="171"/>
      <c r="I14" s="171"/>
      <c r="J14" s="171"/>
      <c r="K14" s="171"/>
      <c r="L14" s="171"/>
      <c r="M14" s="27"/>
    </row>
    <row r="15" spans="1:13" ht="24.75" customHeight="1">
      <c r="A15" s="33" t="s">
        <v>255</v>
      </c>
      <c r="B15" s="38"/>
      <c r="C15" s="171"/>
      <c r="D15" s="171"/>
      <c r="E15" s="171"/>
      <c r="F15" s="171"/>
      <c r="G15" s="171"/>
      <c r="H15" s="171"/>
      <c r="I15" s="171"/>
      <c r="J15" s="171"/>
      <c r="K15" s="171"/>
      <c r="L15" s="171"/>
      <c r="M15" s="27"/>
    </row>
    <row r="16" spans="1:13" ht="24.75" customHeight="1">
      <c r="A16" s="33" t="s">
        <v>256</v>
      </c>
      <c r="B16" s="38"/>
      <c r="C16" s="172"/>
      <c r="D16" s="172"/>
      <c r="E16" s="172"/>
      <c r="F16" s="172"/>
      <c r="G16" s="172"/>
      <c r="H16" s="172"/>
      <c r="I16" s="172"/>
      <c r="J16" s="172"/>
      <c r="K16" s="172"/>
      <c r="L16" s="172"/>
      <c r="M16" s="27"/>
    </row>
    <row r="17" spans="1:13" ht="17.25" customHeight="1">
      <c r="A17" s="34" t="s">
        <v>191</v>
      </c>
      <c r="B17" s="105"/>
      <c r="C17" s="39">
        <f>SUM(C11:C14)-SUM(C15:C16)</f>
        <v>0</v>
      </c>
      <c r="D17" s="39">
        <f t="shared" ref="D17:L17" si="1">SUM(D11:D14)-SUM(D15:D16)</f>
        <v>0</v>
      </c>
      <c r="E17" s="39">
        <f t="shared" si="1"/>
        <v>0</v>
      </c>
      <c r="F17" s="39">
        <f t="shared" si="1"/>
        <v>0</v>
      </c>
      <c r="G17" s="39">
        <f t="shared" si="1"/>
        <v>0</v>
      </c>
      <c r="H17" s="39">
        <f t="shared" si="1"/>
        <v>0</v>
      </c>
      <c r="I17" s="39">
        <f t="shared" si="1"/>
        <v>0</v>
      </c>
      <c r="J17" s="39">
        <f t="shared" si="1"/>
        <v>0</v>
      </c>
      <c r="K17" s="39">
        <f t="shared" si="1"/>
        <v>0</v>
      </c>
      <c r="L17" s="39">
        <f t="shared" si="1"/>
        <v>0</v>
      </c>
      <c r="M17" s="27"/>
    </row>
    <row r="18" spans="1:13" s="26" customFormat="1" ht="12" customHeight="1">
      <c r="A18" s="28"/>
      <c r="B18" s="28"/>
      <c r="C18" s="28"/>
      <c r="D18" s="28"/>
      <c r="E18" s="28"/>
      <c r="F18" s="28"/>
      <c r="G18" s="28"/>
      <c r="H18" s="29"/>
      <c r="I18" s="29"/>
      <c r="J18" s="29"/>
      <c r="K18" s="29"/>
      <c r="L18" s="29"/>
      <c r="M18" s="29"/>
    </row>
    <row r="19" spans="1:13" ht="31.5" customHeight="1">
      <c r="A19" s="24" t="s">
        <v>192</v>
      </c>
      <c r="B19" s="105"/>
      <c r="C19" s="39">
        <f t="shared" ref="C19:L19" si="2">C17-C8</f>
        <v>0</v>
      </c>
      <c r="D19" s="39">
        <f t="shared" si="2"/>
        <v>0</v>
      </c>
      <c r="E19" s="39">
        <f t="shared" si="2"/>
        <v>0</v>
      </c>
      <c r="F19" s="39">
        <f t="shared" si="2"/>
        <v>0</v>
      </c>
      <c r="G19" s="39">
        <f t="shared" si="2"/>
        <v>0</v>
      </c>
      <c r="H19" s="39">
        <f t="shared" si="2"/>
        <v>0</v>
      </c>
      <c r="I19" s="39">
        <f t="shared" si="2"/>
        <v>0</v>
      </c>
      <c r="J19" s="39">
        <f t="shared" si="2"/>
        <v>0</v>
      </c>
      <c r="K19" s="39">
        <f t="shared" si="2"/>
        <v>0</v>
      </c>
      <c r="L19" s="39">
        <f t="shared" si="2"/>
        <v>0</v>
      </c>
      <c r="M19" s="27"/>
    </row>
    <row r="20" spans="1:13" s="26" customFormat="1" ht="12" customHeight="1">
      <c r="A20" s="28"/>
      <c r="B20" s="28"/>
      <c r="C20" s="28"/>
      <c r="D20" s="28"/>
      <c r="E20" s="28"/>
      <c r="F20" s="28"/>
      <c r="G20" s="28"/>
      <c r="H20" s="29"/>
      <c r="I20" s="29"/>
      <c r="J20" s="29"/>
      <c r="K20" s="29"/>
      <c r="L20" s="29"/>
      <c r="M20" s="29"/>
    </row>
    <row r="21" spans="1:13" ht="31.5" customHeight="1">
      <c r="A21" s="24" t="s">
        <v>193</v>
      </c>
      <c r="B21" s="105"/>
      <c r="C21" s="39">
        <f>C19</f>
        <v>0</v>
      </c>
      <c r="D21" s="39">
        <f>D19-C19</f>
        <v>0</v>
      </c>
      <c r="E21" s="39">
        <f t="shared" ref="E21:K21" si="3">E19-D19</f>
        <v>0</v>
      </c>
      <c r="F21" s="39">
        <f t="shared" si="3"/>
        <v>0</v>
      </c>
      <c r="G21" s="39">
        <f t="shared" si="3"/>
        <v>0</v>
      </c>
      <c r="H21" s="39">
        <f t="shared" si="3"/>
        <v>0</v>
      </c>
      <c r="I21" s="39">
        <f t="shared" si="3"/>
        <v>0</v>
      </c>
      <c r="J21" s="39">
        <f t="shared" si="3"/>
        <v>0</v>
      </c>
      <c r="K21" s="39">
        <f t="shared" si="3"/>
        <v>0</v>
      </c>
      <c r="L21" s="39">
        <f>L19-K19</f>
        <v>0</v>
      </c>
      <c r="M21" s="27"/>
    </row>
    <row r="22" spans="1:13" s="26" customFormat="1" ht="12" customHeight="1">
      <c r="A22" s="28"/>
      <c r="B22" s="28"/>
      <c r="C22" s="28"/>
      <c r="D22" s="28"/>
      <c r="E22" s="28"/>
      <c r="F22" s="28"/>
      <c r="G22" s="28"/>
      <c r="H22" s="29"/>
      <c r="I22" s="29"/>
      <c r="J22" s="29"/>
      <c r="K22" s="29"/>
      <c r="L22" s="29"/>
      <c r="M22" s="29"/>
    </row>
    <row r="23" spans="1:13" ht="15.75" customHeight="1">
      <c r="A23" s="93" t="s">
        <v>143</v>
      </c>
      <c r="B23" s="30"/>
      <c r="C23" s="30"/>
      <c r="D23" s="30"/>
      <c r="E23" s="30"/>
      <c r="F23" s="30"/>
      <c r="G23" s="30"/>
      <c r="H23" s="27"/>
      <c r="I23" s="27"/>
      <c r="J23" s="27"/>
      <c r="K23" s="27"/>
      <c r="L23" s="27"/>
      <c r="M23" s="27"/>
    </row>
    <row r="24" spans="1:13" ht="16.5" customHeight="1">
      <c r="A24" s="93"/>
      <c r="B24" s="99" t="s">
        <v>6</v>
      </c>
      <c r="C24" s="256" t="s">
        <v>32</v>
      </c>
      <c r="D24" s="256" t="s">
        <v>33</v>
      </c>
      <c r="E24" s="256" t="s">
        <v>34</v>
      </c>
      <c r="F24" s="256" t="s">
        <v>35</v>
      </c>
      <c r="G24" s="256" t="s">
        <v>36</v>
      </c>
      <c r="H24" s="256" t="s">
        <v>37</v>
      </c>
      <c r="I24" s="256" t="s">
        <v>38</v>
      </c>
      <c r="J24" s="256" t="s">
        <v>39</v>
      </c>
      <c r="K24" s="256" t="s">
        <v>40</v>
      </c>
      <c r="L24" s="256" t="s">
        <v>41</v>
      </c>
      <c r="M24" s="27"/>
    </row>
    <row r="25" spans="1:13" ht="29.25" customHeight="1">
      <c r="A25" s="179" t="s">
        <v>3</v>
      </c>
      <c r="B25" s="118">
        <v>1</v>
      </c>
      <c r="C25" s="139">
        <f>C17</f>
        <v>0</v>
      </c>
      <c r="D25" s="139">
        <f t="shared" ref="D25:L25" si="4">D17</f>
        <v>0</v>
      </c>
      <c r="E25" s="139">
        <f t="shared" si="4"/>
        <v>0</v>
      </c>
      <c r="F25" s="139">
        <f t="shared" si="4"/>
        <v>0</v>
      </c>
      <c r="G25" s="139">
        <f t="shared" si="4"/>
        <v>0</v>
      </c>
      <c r="H25" s="139">
        <f t="shared" si="4"/>
        <v>0</v>
      </c>
      <c r="I25" s="139">
        <f t="shared" si="4"/>
        <v>0</v>
      </c>
      <c r="J25" s="139">
        <f t="shared" si="4"/>
        <v>0</v>
      </c>
      <c r="K25" s="139">
        <f t="shared" si="4"/>
        <v>0</v>
      </c>
      <c r="L25" s="139">
        <f t="shared" si="4"/>
        <v>0</v>
      </c>
      <c r="M25" s="27"/>
    </row>
    <row r="26" spans="1:13" ht="18" customHeight="1">
      <c r="A26" s="98" t="s">
        <v>94</v>
      </c>
      <c r="B26" s="95"/>
      <c r="C26" s="94">
        <f>$B$26*C25</f>
        <v>0</v>
      </c>
      <c r="D26" s="94">
        <f t="shared" ref="D26:L26" si="5">$B$26*D25</f>
        <v>0</v>
      </c>
      <c r="E26" s="94">
        <f t="shared" si="5"/>
        <v>0</v>
      </c>
      <c r="F26" s="94">
        <f t="shared" si="5"/>
        <v>0</v>
      </c>
      <c r="G26" s="94">
        <f t="shared" si="5"/>
        <v>0</v>
      </c>
      <c r="H26" s="94">
        <f t="shared" si="5"/>
        <v>0</v>
      </c>
      <c r="I26" s="94">
        <f t="shared" si="5"/>
        <v>0</v>
      </c>
      <c r="J26" s="94">
        <f t="shared" si="5"/>
        <v>0</v>
      </c>
      <c r="K26" s="94">
        <f t="shared" si="5"/>
        <v>0</v>
      </c>
      <c r="L26" s="94">
        <f t="shared" si="5"/>
        <v>0</v>
      </c>
      <c r="M26" s="27"/>
    </row>
    <row r="27" spans="1:13" ht="18" customHeight="1">
      <c r="A27" s="98" t="s">
        <v>137</v>
      </c>
      <c r="B27" s="95"/>
      <c r="C27" s="94">
        <f>$B$27*C25</f>
        <v>0</v>
      </c>
      <c r="D27" s="94">
        <f t="shared" ref="D27:L27" si="6">$B$27*D25</f>
        <v>0</v>
      </c>
      <c r="E27" s="94">
        <f t="shared" si="6"/>
        <v>0</v>
      </c>
      <c r="F27" s="94">
        <f t="shared" si="6"/>
        <v>0</v>
      </c>
      <c r="G27" s="94">
        <f t="shared" si="6"/>
        <v>0</v>
      </c>
      <c r="H27" s="94">
        <f t="shared" si="6"/>
        <v>0</v>
      </c>
      <c r="I27" s="94">
        <f t="shared" si="6"/>
        <v>0</v>
      </c>
      <c r="J27" s="94">
        <f t="shared" si="6"/>
        <v>0</v>
      </c>
      <c r="K27" s="94">
        <f t="shared" si="6"/>
        <v>0</v>
      </c>
      <c r="L27" s="94">
        <f t="shared" si="6"/>
        <v>0</v>
      </c>
      <c r="M27" s="27"/>
    </row>
    <row r="28" spans="1:13" ht="18" customHeight="1">
      <c r="A28" s="96" t="s">
        <v>42</v>
      </c>
      <c r="B28" s="97"/>
      <c r="C28" s="391"/>
      <c r="D28" s="392"/>
      <c r="E28" s="392"/>
      <c r="F28" s="392"/>
      <c r="G28" s="392"/>
      <c r="H28" s="392"/>
      <c r="I28" s="392"/>
      <c r="J28" s="392"/>
      <c r="K28" s="392"/>
      <c r="L28" s="393"/>
      <c r="M28" s="27"/>
    </row>
    <row r="29" spans="1:13" ht="18" customHeight="1">
      <c r="A29" s="96" t="s">
        <v>93</v>
      </c>
      <c r="B29" s="118"/>
      <c r="C29" s="140">
        <f>$B$28*C27</f>
        <v>0</v>
      </c>
      <c r="D29" s="140">
        <f t="shared" ref="D29:L29" si="7">$B$28*D27</f>
        <v>0</v>
      </c>
      <c r="E29" s="140">
        <f t="shared" si="7"/>
        <v>0</v>
      </c>
      <c r="F29" s="140">
        <f t="shared" si="7"/>
        <v>0</v>
      </c>
      <c r="G29" s="140">
        <f t="shared" si="7"/>
        <v>0</v>
      </c>
      <c r="H29" s="140">
        <f t="shared" si="7"/>
        <v>0</v>
      </c>
      <c r="I29" s="140">
        <f t="shared" si="7"/>
        <v>0</v>
      </c>
      <c r="J29" s="140">
        <f t="shared" si="7"/>
        <v>0</v>
      </c>
      <c r="K29" s="140">
        <f t="shared" si="7"/>
        <v>0</v>
      </c>
      <c r="L29" s="140">
        <f t="shared" si="7"/>
        <v>0</v>
      </c>
      <c r="M29" s="27"/>
    </row>
    <row r="30" spans="1:13" s="26" customFormat="1" ht="12" customHeight="1">
      <c r="A30" s="28"/>
      <c r="B30" s="28"/>
      <c r="C30" s="28"/>
      <c r="D30" s="28"/>
      <c r="E30" s="28"/>
      <c r="F30" s="28"/>
      <c r="G30" s="28"/>
      <c r="H30" s="29"/>
      <c r="I30" s="29"/>
      <c r="J30" s="29"/>
      <c r="K30" s="29"/>
      <c r="L30" s="29"/>
      <c r="M30" s="29"/>
    </row>
  </sheetData>
  <mergeCells count="1">
    <mergeCell ref="C28:L28"/>
  </mergeCells>
  <phoneticPr fontId="5" type="noConversion"/>
  <pageMargins left="0.41" right="0" top="0.43" bottom="0.78740157480314965" header="0.17" footer="0.31496062992125984"/>
  <pageSetup paperSize="9" orientation="portrait" r:id="rId1"/>
  <headerFooter alignWithMargins="0"/>
  <ignoredErrors>
    <ignoredError sqref="C29:L29 C8:L8 C17:L17 C26:L27" emptyCellReferenc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0"/>
  <sheetViews>
    <sheetView showGridLines="0" zoomScaleNormal="70" workbookViewId="0">
      <selection activeCell="G7" sqref="G7"/>
    </sheetView>
  </sheetViews>
  <sheetFormatPr defaultRowHeight="10.5"/>
  <cols>
    <col min="1" max="1" width="18.85546875" style="40" customWidth="1"/>
    <col min="2" max="5" width="18" style="40" customWidth="1"/>
    <col min="6" max="11" width="16.28515625" style="40" customWidth="1"/>
    <col min="12" max="16384" width="9.140625" style="40"/>
  </cols>
  <sheetData>
    <row r="1" spans="1:7" ht="13.5" customHeight="1"/>
    <row r="2" spans="1:7" ht="24" customHeight="1">
      <c r="A2" s="394" t="s">
        <v>321</v>
      </c>
      <c r="B2" s="395"/>
      <c r="C2" s="395"/>
      <c r="D2" s="41"/>
    </row>
    <row r="3" spans="1:7" ht="13.5" customHeight="1"/>
    <row r="4" spans="1:7" ht="20.25" customHeight="1">
      <c r="A4" s="399" t="s">
        <v>362</v>
      </c>
      <c r="B4" s="400"/>
      <c r="C4" s="400"/>
      <c r="D4" s="400"/>
      <c r="E4" s="400"/>
    </row>
    <row r="5" spans="1:7" ht="20.25" customHeight="1">
      <c r="A5" s="396" t="s">
        <v>184</v>
      </c>
      <c r="B5" s="397"/>
      <c r="C5" s="397"/>
      <c r="D5" s="397"/>
      <c r="E5" s="398"/>
    </row>
    <row r="6" spans="1:7" ht="18.75" customHeight="1">
      <c r="A6" s="394" t="s">
        <v>44</v>
      </c>
      <c r="B6" s="395"/>
      <c r="C6" s="395"/>
      <c r="D6" s="47">
        <f>D2</f>
        <v>0</v>
      </c>
      <c r="E6" s="41"/>
    </row>
    <row r="7" spans="1:7" ht="18.75" customHeight="1">
      <c r="A7" s="394" t="s">
        <v>296</v>
      </c>
      <c r="B7" s="395"/>
      <c r="C7" s="395"/>
      <c r="D7" s="42">
        <v>0</v>
      </c>
      <c r="E7" s="43"/>
    </row>
    <row r="8" spans="1:7" ht="18.75" customHeight="1">
      <c r="A8" s="394" t="s">
        <v>297</v>
      </c>
      <c r="B8" s="395"/>
      <c r="C8" s="395"/>
      <c r="D8" s="44"/>
      <c r="E8" s="43" t="s">
        <v>119</v>
      </c>
    </row>
    <row r="9" spans="1:7" ht="18.75" customHeight="1">
      <c r="A9" s="394" t="s">
        <v>120</v>
      </c>
      <c r="B9" s="395"/>
      <c r="C9" s="395"/>
      <c r="D9" s="107"/>
      <c r="E9" s="108"/>
    </row>
    <row r="10" spans="1:7" ht="18.75" customHeight="1">
      <c r="A10" s="394" t="s">
        <v>47</v>
      </c>
      <c r="B10" s="395"/>
      <c r="C10" s="395"/>
      <c r="D10" s="45"/>
      <c r="E10" s="43" t="s">
        <v>119</v>
      </c>
    </row>
    <row r="11" spans="1:7" ht="22.5" customHeight="1">
      <c r="A11" s="394" t="s">
        <v>101</v>
      </c>
      <c r="B11" s="395"/>
      <c r="C11" s="395"/>
      <c r="D11" s="45"/>
      <c r="E11" s="43"/>
    </row>
    <row r="12" spans="1:7" ht="32.25" customHeight="1">
      <c r="A12" s="394" t="s">
        <v>48</v>
      </c>
      <c r="B12" s="395"/>
      <c r="C12" s="395"/>
      <c r="D12" s="45"/>
      <c r="E12" s="46"/>
      <c r="G12" s="40" t="s">
        <v>49</v>
      </c>
    </row>
    <row r="13" spans="1:7" ht="17.25" customHeight="1">
      <c r="A13" s="394" t="s">
        <v>50</v>
      </c>
      <c r="B13" s="395"/>
      <c r="C13" s="395"/>
      <c r="D13" s="47" t="e">
        <f>-PMT(D7/D9,(D8-D10)*D9,D6+D11,0,0)</f>
        <v>#DIV/0!</v>
      </c>
      <c r="E13" s="43"/>
    </row>
    <row r="14" spans="1:7" ht="6" customHeight="1"/>
    <row r="15" spans="1:7" ht="24" customHeight="1">
      <c r="A15" s="122" t="s">
        <v>102</v>
      </c>
      <c r="B15" s="123" t="s">
        <v>51</v>
      </c>
      <c r="C15" s="123" t="s">
        <v>52</v>
      </c>
      <c r="D15" s="123" t="s">
        <v>183</v>
      </c>
      <c r="E15" s="122" t="s">
        <v>53</v>
      </c>
    </row>
    <row r="16" spans="1:7" ht="25.5" customHeight="1">
      <c r="A16" s="109" t="s">
        <v>145</v>
      </c>
      <c r="B16" s="124"/>
      <c r="C16" s="124"/>
      <c r="D16" s="124"/>
      <c r="E16" s="124">
        <f>D6+D11</f>
        <v>0</v>
      </c>
    </row>
    <row r="17" spans="1:5" ht="18" customHeight="1">
      <c r="A17" s="49" t="s">
        <v>104</v>
      </c>
      <c r="B17" s="50" t="e">
        <f>E16*$D$7/$D$9</f>
        <v>#DIV/0!</v>
      </c>
      <c r="C17" s="50" t="e">
        <f t="shared" ref="C17:C30" si="0">D17-B17</f>
        <v>#DIV/0!</v>
      </c>
      <c r="D17" s="50" t="e">
        <f t="shared" ref="D17:D31" si="1">$D$13</f>
        <v>#DIV/0!</v>
      </c>
      <c r="E17" s="50" t="e">
        <f t="shared" ref="E17:E30" si="2">E16-C17</f>
        <v>#DIV/0!</v>
      </c>
    </row>
    <row r="18" spans="1:5" ht="18" customHeight="1">
      <c r="A18" s="49" t="s">
        <v>105</v>
      </c>
      <c r="B18" s="50" t="e">
        <f t="shared" ref="B18:B30" si="3">E17*$D$7/$D$9</f>
        <v>#DIV/0!</v>
      </c>
      <c r="C18" s="50" t="e">
        <f t="shared" si="0"/>
        <v>#DIV/0!</v>
      </c>
      <c r="D18" s="50" t="e">
        <f t="shared" si="1"/>
        <v>#DIV/0!</v>
      </c>
      <c r="E18" s="50" t="e">
        <f t="shared" si="2"/>
        <v>#DIV/0!</v>
      </c>
    </row>
    <row r="19" spans="1:5" ht="18" customHeight="1">
      <c r="A19" s="49" t="s">
        <v>106</v>
      </c>
      <c r="B19" s="50" t="e">
        <f t="shared" si="3"/>
        <v>#DIV/0!</v>
      </c>
      <c r="C19" s="50" t="e">
        <f t="shared" si="0"/>
        <v>#DIV/0!</v>
      </c>
      <c r="D19" s="50" t="e">
        <f t="shared" si="1"/>
        <v>#DIV/0!</v>
      </c>
      <c r="E19" s="50" t="e">
        <f t="shared" si="2"/>
        <v>#DIV/0!</v>
      </c>
    </row>
    <row r="20" spans="1:5" ht="18" customHeight="1">
      <c r="A20" s="49" t="s">
        <v>107</v>
      </c>
      <c r="B20" s="50" t="e">
        <f t="shared" si="3"/>
        <v>#DIV/0!</v>
      </c>
      <c r="C20" s="50" t="e">
        <f t="shared" si="0"/>
        <v>#DIV/0!</v>
      </c>
      <c r="D20" s="50" t="e">
        <f t="shared" si="1"/>
        <v>#DIV/0!</v>
      </c>
      <c r="E20" s="50" t="e">
        <f t="shared" si="2"/>
        <v>#DIV/0!</v>
      </c>
    </row>
    <row r="21" spans="1:5" ht="18" customHeight="1">
      <c r="A21" s="49" t="s">
        <v>108</v>
      </c>
      <c r="B21" s="50" t="e">
        <f t="shared" si="3"/>
        <v>#DIV/0!</v>
      </c>
      <c r="C21" s="50" t="e">
        <f t="shared" si="0"/>
        <v>#DIV/0!</v>
      </c>
      <c r="D21" s="50" t="e">
        <f t="shared" si="1"/>
        <v>#DIV/0!</v>
      </c>
      <c r="E21" s="50" t="e">
        <f t="shared" si="2"/>
        <v>#DIV/0!</v>
      </c>
    </row>
    <row r="22" spans="1:5" ht="18" customHeight="1">
      <c r="A22" s="49" t="s">
        <v>109</v>
      </c>
      <c r="B22" s="50" t="e">
        <f t="shared" si="3"/>
        <v>#DIV/0!</v>
      </c>
      <c r="C22" s="50" t="e">
        <f t="shared" si="0"/>
        <v>#DIV/0!</v>
      </c>
      <c r="D22" s="50" t="e">
        <f t="shared" si="1"/>
        <v>#DIV/0!</v>
      </c>
      <c r="E22" s="50" t="e">
        <f t="shared" si="2"/>
        <v>#DIV/0!</v>
      </c>
    </row>
    <row r="23" spans="1:5" ht="18" customHeight="1">
      <c r="A23" s="49" t="s">
        <v>110</v>
      </c>
      <c r="B23" s="50" t="e">
        <f t="shared" si="3"/>
        <v>#DIV/0!</v>
      </c>
      <c r="C23" s="50" t="e">
        <f t="shared" si="0"/>
        <v>#DIV/0!</v>
      </c>
      <c r="D23" s="50" t="e">
        <f t="shared" si="1"/>
        <v>#DIV/0!</v>
      </c>
      <c r="E23" s="50" t="e">
        <f t="shared" si="2"/>
        <v>#DIV/0!</v>
      </c>
    </row>
    <row r="24" spans="1:5" ht="18" customHeight="1">
      <c r="A24" s="49" t="s">
        <v>111</v>
      </c>
      <c r="B24" s="50" t="e">
        <f t="shared" si="3"/>
        <v>#DIV/0!</v>
      </c>
      <c r="C24" s="50" t="e">
        <f t="shared" si="0"/>
        <v>#DIV/0!</v>
      </c>
      <c r="D24" s="50" t="e">
        <f t="shared" si="1"/>
        <v>#DIV/0!</v>
      </c>
      <c r="E24" s="50" t="e">
        <f t="shared" si="2"/>
        <v>#DIV/0!</v>
      </c>
    </row>
    <row r="25" spans="1:5" ht="18" customHeight="1">
      <c r="A25" s="49" t="s">
        <v>112</v>
      </c>
      <c r="B25" s="50" t="e">
        <f t="shared" si="3"/>
        <v>#DIV/0!</v>
      </c>
      <c r="C25" s="50" t="e">
        <f t="shared" si="0"/>
        <v>#DIV/0!</v>
      </c>
      <c r="D25" s="50" t="e">
        <f t="shared" si="1"/>
        <v>#DIV/0!</v>
      </c>
      <c r="E25" s="50" t="e">
        <f t="shared" si="2"/>
        <v>#DIV/0!</v>
      </c>
    </row>
    <row r="26" spans="1:5" ht="18" customHeight="1">
      <c r="A26" s="49" t="s">
        <v>113</v>
      </c>
      <c r="B26" s="50" t="e">
        <f t="shared" si="3"/>
        <v>#DIV/0!</v>
      </c>
      <c r="C26" s="50" t="e">
        <f t="shared" si="0"/>
        <v>#DIV/0!</v>
      </c>
      <c r="D26" s="50" t="e">
        <f t="shared" si="1"/>
        <v>#DIV/0!</v>
      </c>
      <c r="E26" s="50" t="e">
        <f t="shared" si="2"/>
        <v>#DIV/0!</v>
      </c>
    </row>
    <row r="27" spans="1:5" ht="18" customHeight="1">
      <c r="A27" s="49" t="s">
        <v>114</v>
      </c>
      <c r="B27" s="50" t="e">
        <f t="shared" si="3"/>
        <v>#DIV/0!</v>
      </c>
      <c r="C27" s="50" t="e">
        <f t="shared" si="0"/>
        <v>#DIV/0!</v>
      </c>
      <c r="D27" s="50" t="e">
        <f t="shared" si="1"/>
        <v>#DIV/0!</v>
      </c>
      <c r="E27" s="50" t="e">
        <f t="shared" si="2"/>
        <v>#DIV/0!</v>
      </c>
    </row>
    <row r="28" spans="1:5" ht="18" customHeight="1">
      <c r="A28" s="49" t="s">
        <v>115</v>
      </c>
      <c r="B28" s="50" t="e">
        <f t="shared" si="3"/>
        <v>#DIV/0!</v>
      </c>
      <c r="C28" s="50" t="e">
        <f t="shared" si="0"/>
        <v>#DIV/0!</v>
      </c>
      <c r="D28" s="50" t="e">
        <f t="shared" si="1"/>
        <v>#DIV/0!</v>
      </c>
      <c r="E28" s="50" t="e">
        <f t="shared" si="2"/>
        <v>#DIV/0!</v>
      </c>
    </row>
    <row r="29" spans="1:5" ht="18" customHeight="1">
      <c r="A29" s="49" t="s">
        <v>116</v>
      </c>
      <c r="B29" s="50" t="e">
        <f t="shared" si="3"/>
        <v>#DIV/0!</v>
      </c>
      <c r="C29" s="50" t="e">
        <f t="shared" si="0"/>
        <v>#DIV/0!</v>
      </c>
      <c r="D29" s="50" t="e">
        <f t="shared" si="1"/>
        <v>#DIV/0!</v>
      </c>
      <c r="E29" s="50" t="e">
        <f t="shared" si="2"/>
        <v>#DIV/0!</v>
      </c>
    </row>
    <row r="30" spans="1:5" ht="18" customHeight="1">
      <c r="A30" s="49" t="s">
        <v>117</v>
      </c>
      <c r="B30" s="50" t="e">
        <f t="shared" si="3"/>
        <v>#DIV/0!</v>
      </c>
      <c r="C30" s="50" t="e">
        <f t="shared" si="0"/>
        <v>#DIV/0!</v>
      </c>
      <c r="D30" s="50" t="e">
        <f t="shared" si="1"/>
        <v>#DIV/0!</v>
      </c>
      <c r="E30" s="50" t="e">
        <f t="shared" si="2"/>
        <v>#DIV/0!</v>
      </c>
    </row>
    <row r="31" spans="1:5" ht="18" customHeight="1">
      <c r="A31" s="49" t="s">
        <v>118</v>
      </c>
      <c r="B31" s="50" t="e">
        <f>E30*$D$7/$D$9</f>
        <v>#DIV/0!</v>
      </c>
      <c r="C31" s="50" t="e">
        <f>D31-B31</f>
        <v>#DIV/0!</v>
      </c>
      <c r="D31" s="50" t="e">
        <f t="shared" si="1"/>
        <v>#DIV/0!</v>
      </c>
      <c r="E31" s="50" t="e">
        <f>E30-C31</f>
        <v>#DIV/0!</v>
      </c>
    </row>
    <row r="32" spans="1:5" ht="16.5" customHeight="1">
      <c r="A32" s="49"/>
      <c r="B32" s="50"/>
      <c r="C32" s="50"/>
      <c r="D32" s="50"/>
      <c r="E32" s="50"/>
    </row>
    <row r="33" spans="1:5" ht="14.25" customHeight="1">
      <c r="A33" s="49"/>
      <c r="B33" s="50"/>
      <c r="C33" s="50"/>
      <c r="D33" s="50"/>
      <c r="E33" s="50"/>
    </row>
    <row r="34" spans="1:5" ht="15" customHeight="1">
      <c r="A34" s="49"/>
      <c r="B34" s="50"/>
      <c r="C34" s="50"/>
      <c r="D34" s="50"/>
      <c r="E34" s="50"/>
    </row>
    <row r="35" spans="1:5" ht="19.5" customHeight="1">
      <c r="A35" s="49"/>
      <c r="B35" s="50"/>
      <c r="C35" s="50"/>
      <c r="D35" s="50"/>
      <c r="E35" s="50"/>
    </row>
    <row r="36" spans="1:5" ht="18.75" customHeight="1"/>
    <row r="37" spans="1:5" ht="20.25" customHeight="1">
      <c r="A37" s="399" t="s">
        <v>362</v>
      </c>
      <c r="B37" s="400"/>
      <c r="C37" s="400"/>
      <c r="D37" s="400"/>
      <c r="E37" s="400"/>
    </row>
    <row r="38" spans="1:5" ht="20.25" customHeight="1">
      <c r="A38" s="396" t="s">
        <v>121</v>
      </c>
      <c r="B38" s="397"/>
      <c r="C38" s="397"/>
      <c r="D38" s="397"/>
      <c r="E38" s="398"/>
    </row>
    <row r="39" spans="1:5" ht="18.75" customHeight="1">
      <c r="A39" s="394" t="s">
        <v>44</v>
      </c>
      <c r="B39" s="395"/>
      <c r="C39" s="395"/>
      <c r="D39" s="47">
        <f>D6</f>
        <v>0</v>
      </c>
      <c r="E39" s="41"/>
    </row>
    <row r="40" spans="1:5" ht="18.75" customHeight="1">
      <c r="A40" s="394" t="s">
        <v>45</v>
      </c>
      <c r="B40" s="395"/>
      <c r="C40" s="395"/>
      <c r="D40" s="42">
        <v>0</v>
      </c>
      <c r="E40" s="43"/>
    </row>
    <row r="41" spans="1:5" ht="18.75" customHeight="1">
      <c r="A41" s="394" t="s">
        <v>46</v>
      </c>
      <c r="B41" s="395"/>
      <c r="C41" s="395"/>
      <c r="D41" s="44"/>
      <c r="E41" s="43" t="s">
        <v>119</v>
      </c>
    </row>
    <row r="42" spans="1:5" ht="18.75" customHeight="1">
      <c r="A42" s="394" t="s">
        <v>120</v>
      </c>
      <c r="B42" s="395"/>
      <c r="C42" s="395"/>
      <c r="D42" s="107"/>
      <c r="E42" s="108"/>
    </row>
    <row r="43" spans="1:5" ht="18.75" customHeight="1">
      <c r="A43" s="394" t="s">
        <v>47</v>
      </c>
      <c r="B43" s="395"/>
      <c r="C43" s="395"/>
      <c r="D43" s="45"/>
      <c r="E43" s="43" t="s">
        <v>119</v>
      </c>
    </row>
    <row r="44" spans="1:5" ht="22.5" customHeight="1">
      <c r="A44" s="394" t="s">
        <v>101</v>
      </c>
      <c r="B44" s="395"/>
      <c r="C44" s="395"/>
      <c r="D44" s="45"/>
      <c r="E44" s="43"/>
    </row>
    <row r="45" spans="1:5" ht="32.25" customHeight="1">
      <c r="A45" s="394" t="s">
        <v>48</v>
      </c>
      <c r="B45" s="395"/>
      <c r="C45" s="395"/>
      <c r="D45" s="45"/>
      <c r="E45" s="46"/>
    </row>
    <row r="46" spans="1:5" ht="17.25" customHeight="1">
      <c r="A46" s="394" t="s">
        <v>122</v>
      </c>
      <c r="B46" s="395"/>
      <c r="C46" s="395"/>
      <c r="D46" s="47" t="e">
        <f>(D39+D44)/((D41-D43)*D42)</f>
        <v>#DIV/0!</v>
      </c>
      <c r="E46" s="43"/>
    </row>
    <row r="47" spans="1:5" ht="6" customHeight="1"/>
    <row r="48" spans="1:5" ht="27.75" customHeight="1">
      <c r="A48" s="48" t="s">
        <v>102</v>
      </c>
      <c r="B48" s="44" t="s">
        <v>51</v>
      </c>
      <c r="C48" s="44" t="s">
        <v>52</v>
      </c>
      <c r="D48" s="123" t="s">
        <v>183</v>
      </c>
      <c r="E48" s="122" t="s">
        <v>53</v>
      </c>
    </row>
    <row r="49" spans="1:5" ht="27.75" customHeight="1">
      <c r="A49" s="109" t="s">
        <v>103</v>
      </c>
      <c r="B49" s="50"/>
      <c r="C49" s="50"/>
      <c r="D49" s="50"/>
      <c r="E49" s="50">
        <f>D39+D44</f>
        <v>0</v>
      </c>
    </row>
    <row r="50" spans="1:5" ht="18" customHeight="1">
      <c r="A50" s="49" t="s">
        <v>104</v>
      </c>
      <c r="B50" s="50" t="e">
        <f>E49*$D$40/$D$42</f>
        <v>#DIV/0!</v>
      </c>
      <c r="C50" s="50" t="e">
        <f t="shared" ref="C50:C64" si="4">$D$46</f>
        <v>#DIV/0!</v>
      </c>
      <c r="D50" s="50" t="e">
        <f>B50+C50</f>
        <v>#DIV/0!</v>
      </c>
      <c r="E50" s="50" t="e">
        <f t="shared" ref="E50:E64" si="5">E49-C50</f>
        <v>#DIV/0!</v>
      </c>
    </row>
    <row r="51" spans="1:5" ht="18" customHeight="1">
      <c r="A51" s="49" t="s">
        <v>105</v>
      </c>
      <c r="B51" s="50" t="e">
        <f t="shared" ref="B51:B64" si="6">E50*$D$40/$D$42</f>
        <v>#DIV/0!</v>
      </c>
      <c r="C51" s="50" t="e">
        <f t="shared" si="4"/>
        <v>#DIV/0!</v>
      </c>
      <c r="D51" s="50" t="e">
        <f t="shared" ref="D51:D64" si="7">B51+C51</f>
        <v>#DIV/0!</v>
      </c>
      <c r="E51" s="50" t="e">
        <f t="shared" si="5"/>
        <v>#DIV/0!</v>
      </c>
    </row>
    <row r="52" spans="1:5" ht="18" customHeight="1">
      <c r="A52" s="49" t="s">
        <v>106</v>
      </c>
      <c r="B52" s="50" t="e">
        <f t="shared" si="6"/>
        <v>#DIV/0!</v>
      </c>
      <c r="C52" s="50" t="e">
        <f t="shared" si="4"/>
        <v>#DIV/0!</v>
      </c>
      <c r="D52" s="50" t="e">
        <f t="shared" si="7"/>
        <v>#DIV/0!</v>
      </c>
      <c r="E52" s="50" t="e">
        <f t="shared" si="5"/>
        <v>#DIV/0!</v>
      </c>
    </row>
    <row r="53" spans="1:5" ht="18" customHeight="1">
      <c r="A53" s="49" t="s">
        <v>107</v>
      </c>
      <c r="B53" s="50" t="e">
        <f t="shared" si="6"/>
        <v>#DIV/0!</v>
      </c>
      <c r="C53" s="50" t="e">
        <f t="shared" si="4"/>
        <v>#DIV/0!</v>
      </c>
      <c r="D53" s="50" t="e">
        <f t="shared" si="7"/>
        <v>#DIV/0!</v>
      </c>
      <c r="E53" s="50" t="e">
        <f t="shared" si="5"/>
        <v>#DIV/0!</v>
      </c>
    </row>
    <row r="54" spans="1:5" ht="18" customHeight="1">
      <c r="A54" s="49" t="s">
        <v>108</v>
      </c>
      <c r="B54" s="50" t="e">
        <f t="shared" si="6"/>
        <v>#DIV/0!</v>
      </c>
      <c r="C54" s="50" t="e">
        <f t="shared" si="4"/>
        <v>#DIV/0!</v>
      </c>
      <c r="D54" s="50" t="e">
        <f t="shared" si="7"/>
        <v>#DIV/0!</v>
      </c>
      <c r="E54" s="50" t="e">
        <f t="shared" si="5"/>
        <v>#DIV/0!</v>
      </c>
    </row>
    <row r="55" spans="1:5" ht="18" customHeight="1">
      <c r="A55" s="49" t="s">
        <v>109</v>
      </c>
      <c r="B55" s="50" t="e">
        <f t="shared" si="6"/>
        <v>#DIV/0!</v>
      </c>
      <c r="C55" s="50" t="e">
        <f t="shared" si="4"/>
        <v>#DIV/0!</v>
      </c>
      <c r="D55" s="50" t="e">
        <f t="shared" si="7"/>
        <v>#DIV/0!</v>
      </c>
      <c r="E55" s="50" t="e">
        <f t="shared" si="5"/>
        <v>#DIV/0!</v>
      </c>
    </row>
    <row r="56" spans="1:5" ht="18" customHeight="1">
      <c r="A56" s="49" t="s">
        <v>110</v>
      </c>
      <c r="B56" s="50" t="e">
        <f t="shared" si="6"/>
        <v>#DIV/0!</v>
      </c>
      <c r="C56" s="50" t="e">
        <f t="shared" si="4"/>
        <v>#DIV/0!</v>
      </c>
      <c r="D56" s="50" t="e">
        <f t="shared" si="7"/>
        <v>#DIV/0!</v>
      </c>
      <c r="E56" s="50" t="e">
        <f t="shared" si="5"/>
        <v>#DIV/0!</v>
      </c>
    </row>
    <row r="57" spans="1:5" ht="18" customHeight="1">
      <c r="A57" s="49" t="s">
        <v>111</v>
      </c>
      <c r="B57" s="50" t="e">
        <f t="shared" si="6"/>
        <v>#DIV/0!</v>
      </c>
      <c r="C57" s="50" t="e">
        <f t="shared" si="4"/>
        <v>#DIV/0!</v>
      </c>
      <c r="D57" s="50" t="e">
        <f t="shared" si="7"/>
        <v>#DIV/0!</v>
      </c>
      <c r="E57" s="50" t="e">
        <f t="shared" si="5"/>
        <v>#DIV/0!</v>
      </c>
    </row>
    <row r="58" spans="1:5" ht="18" customHeight="1">
      <c r="A58" s="49" t="s">
        <v>112</v>
      </c>
      <c r="B58" s="50" t="e">
        <f t="shared" si="6"/>
        <v>#DIV/0!</v>
      </c>
      <c r="C58" s="50" t="e">
        <f t="shared" si="4"/>
        <v>#DIV/0!</v>
      </c>
      <c r="D58" s="50" t="e">
        <f t="shared" si="7"/>
        <v>#DIV/0!</v>
      </c>
      <c r="E58" s="50" t="e">
        <f t="shared" si="5"/>
        <v>#DIV/0!</v>
      </c>
    </row>
    <row r="59" spans="1:5" ht="18" customHeight="1">
      <c r="A59" s="49" t="s">
        <v>113</v>
      </c>
      <c r="B59" s="50" t="e">
        <f t="shared" si="6"/>
        <v>#DIV/0!</v>
      </c>
      <c r="C59" s="50" t="e">
        <f t="shared" si="4"/>
        <v>#DIV/0!</v>
      </c>
      <c r="D59" s="50" t="e">
        <f t="shared" si="7"/>
        <v>#DIV/0!</v>
      </c>
      <c r="E59" s="50" t="e">
        <f t="shared" si="5"/>
        <v>#DIV/0!</v>
      </c>
    </row>
    <row r="60" spans="1:5" ht="18" customHeight="1">
      <c r="A60" s="49" t="s">
        <v>114</v>
      </c>
      <c r="B60" s="50" t="e">
        <f t="shared" si="6"/>
        <v>#DIV/0!</v>
      </c>
      <c r="C60" s="50" t="e">
        <f t="shared" si="4"/>
        <v>#DIV/0!</v>
      </c>
      <c r="D60" s="50" t="e">
        <f t="shared" si="7"/>
        <v>#DIV/0!</v>
      </c>
      <c r="E60" s="50" t="e">
        <f t="shared" si="5"/>
        <v>#DIV/0!</v>
      </c>
    </row>
    <row r="61" spans="1:5" ht="18" customHeight="1">
      <c r="A61" s="49" t="s">
        <v>115</v>
      </c>
      <c r="B61" s="50" t="e">
        <f t="shared" si="6"/>
        <v>#DIV/0!</v>
      </c>
      <c r="C61" s="50" t="e">
        <f t="shared" si="4"/>
        <v>#DIV/0!</v>
      </c>
      <c r="D61" s="50" t="e">
        <f t="shared" si="7"/>
        <v>#DIV/0!</v>
      </c>
      <c r="E61" s="50" t="e">
        <f t="shared" si="5"/>
        <v>#DIV/0!</v>
      </c>
    </row>
    <row r="62" spans="1:5" ht="18" customHeight="1">
      <c r="A62" s="49" t="s">
        <v>116</v>
      </c>
      <c r="B62" s="50" t="e">
        <f t="shared" si="6"/>
        <v>#DIV/0!</v>
      </c>
      <c r="C62" s="50" t="e">
        <f t="shared" si="4"/>
        <v>#DIV/0!</v>
      </c>
      <c r="D62" s="50" t="e">
        <f t="shared" si="7"/>
        <v>#DIV/0!</v>
      </c>
      <c r="E62" s="50" t="e">
        <f t="shared" si="5"/>
        <v>#DIV/0!</v>
      </c>
    </row>
    <row r="63" spans="1:5" ht="18" customHeight="1">
      <c r="A63" s="49" t="s">
        <v>117</v>
      </c>
      <c r="B63" s="50" t="e">
        <f t="shared" si="6"/>
        <v>#DIV/0!</v>
      </c>
      <c r="C63" s="50" t="e">
        <f t="shared" si="4"/>
        <v>#DIV/0!</v>
      </c>
      <c r="D63" s="50" t="e">
        <f t="shared" si="7"/>
        <v>#DIV/0!</v>
      </c>
      <c r="E63" s="50" t="e">
        <f t="shared" si="5"/>
        <v>#DIV/0!</v>
      </c>
    </row>
    <row r="64" spans="1:5" ht="18" customHeight="1">
      <c r="A64" s="49" t="s">
        <v>118</v>
      </c>
      <c r="B64" s="50" t="e">
        <f t="shared" si="6"/>
        <v>#DIV/0!</v>
      </c>
      <c r="C64" s="50" t="e">
        <f t="shared" si="4"/>
        <v>#DIV/0!</v>
      </c>
      <c r="D64" s="50" t="e">
        <f t="shared" si="7"/>
        <v>#DIV/0!</v>
      </c>
      <c r="E64" s="50" t="e">
        <f t="shared" si="5"/>
        <v>#DIV/0!</v>
      </c>
    </row>
    <row r="65" spans="1:11" ht="16.5" customHeight="1">
      <c r="A65" s="49"/>
      <c r="B65" s="50"/>
      <c r="C65" s="50"/>
      <c r="D65" s="50"/>
      <c r="E65" s="50"/>
    </row>
    <row r="66" spans="1:11" ht="14.25" customHeight="1">
      <c r="A66" s="49"/>
      <c r="B66" s="50"/>
      <c r="C66" s="50"/>
      <c r="D66" s="50"/>
      <c r="E66" s="50"/>
    </row>
    <row r="67" spans="1:11" ht="15" customHeight="1">
      <c r="A67" s="49"/>
      <c r="B67" s="50"/>
      <c r="C67" s="50"/>
      <c r="D67" s="50"/>
      <c r="E67" s="50"/>
    </row>
    <row r="68" spans="1:11" ht="15" customHeight="1">
      <c r="A68" s="49"/>
      <c r="B68" s="50"/>
      <c r="C68" s="50"/>
      <c r="D68" s="50"/>
      <c r="E68" s="50"/>
    </row>
    <row r="70" spans="1:11" s="21" customFormat="1" ht="53.25" customHeight="1">
      <c r="A70" s="388" t="s">
        <v>269</v>
      </c>
      <c r="B70" s="404"/>
      <c r="C70" s="404"/>
      <c r="D70" s="404"/>
      <c r="E70" s="405"/>
    </row>
    <row r="72" spans="1:11" s="119" customFormat="1" ht="24" customHeight="1">
      <c r="B72" s="120" t="s">
        <v>125</v>
      </c>
    </row>
    <row r="73" spans="1:11" s="119" customFormat="1" ht="19.5" customHeight="1">
      <c r="A73" s="121"/>
      <c r="B73" s="237" t="s">
        <v>21</v>
      </c>
      <c r="C73" s="237" t="s">
        <v>22</v>
      </c>
      <c r="D73" s="237" t="s">
        <v>23</v>
      </c>
      <c r="E73" s="237" t="s">
        <v>24</v>
      </c>
      <c r="F73" s="237" t="s">
        <v>25</v>
      </c>
      <c r="G73" s="237" t="s">
        <v>26</v>
      </c>
      <c r="H73" s="237" t="s">
        <v>27</v>
      </c>
      <c r="I73" s="237" t="s">
        <v>28</v>
      </c>
      <c r="J73" s="237" t="s">
        <v>29</v>
      </c>
      <c r="K73" s="237" t="s">
        <v>30</v>
      </c>
    </row>
    <row r="74" spans="1:11" s="119" customFormat="1" ht="19.5" customHeight="1">
      <c r="A74" s="125" t="s">
        <v>51</v>
      </c>
      <c r="B74" s="173"/>
      <c r="C74" s="173"/>
      <c r="D74" s="173"/>
      <c r="E74" s="173"/>
      <c r="F74" s="173"/>
      <c r="G74" s="173"/>
      <c r="H74" s="173"/>
      <c r="I74" s="173"/>
      <c r="J74" s="173"/>
      <c r="K74" s="173"/>
    </row>
    <row r="75" spans="1:11" s="119" customFormat="1" ht="19.5" customHeight="1">
      <c r="A75" s="125" t="s">
        <v>123</v>
      </c>
      <c r="B75" s="173"/>
      <c r="C75" s="173"/>
      <c r="D75" s="173"/>
      <c r="E75" s="173"/>
      <c r="F75" s="173"/>
      <c r="G75" s="173"/>
      <c r="H75" s="173"/>
      <c r="I75" s="173"/>
      <c r="J75" s="173"/>
      <c r="K75" s="173"/>
    </row>
    <row r="76" spans="1:11" s="119" customFormat="1" ht="19.5" customHeight="1">
      <c r="A76" s="125" t="s">
        <v>124</v>
      </c>
      <c r="B76" s="174">
        <f>B74+B75</f>
        <v>0</v>
      </c>
      <c r="C76" s="174">
        <f t="shared" ref="C76:K76" si="8">C74+C75</f>
        <v>0</v>
      </c>
      <c r="D76" s="174">
        <f t="shared" si="8"/>
        <v>0</v>
      </c>
      <c r="E76" s="174">
        <f t="shared" si="8"/>
        <v>0</v>
      </c>
      <c r="F76" s="174">
        <f t="shared" si="8"/>
        <v>0</v>
      </c>
      <c r="G76" s="174">
        <f t="shared" si="8"/>
        <v>0</v>
      </c>
      <c r="H76" s="174">
        <f t="shared" si="8"/>
        <v>0</v>
      </c>
      <c r="I76" s="174">
        <f t="shared" si="8"/>
        <v>0</v>
      </c>
      <c r="J76" s="174">
        <f t="shared" si="8"/>
        <v>0</v>
      </c>
      <c r="K76" s="174">
        <f t="shared" si="8"/>
        <v>0</v>
      </c>
    </row>
    <row r="77" spans="1:11" ht="15.75" customHeight="1">
      <c r="A77" s="266" t="s">
        <v>285</v>
      </c>
      <c r="B77" s="267">
        <f>B75</f>
        <v>0</v>
      </c>
      <c r="C77" s="267">
        <f>C75+B77</f>
        <v>0</v>
      </c>
      <c r="D77" s="267">
        <f t="shared" ref="D77:K77" si="9">D75+C77</f>
        <v>0</v>
      </c>
      <c r="E77" s="267">
        <f t="shared" si="9"/>
        <v>0</v>
      </c>
      <c r="F77" s="267">
        <f t="shared" si="9"/>
        <v>0</v>
      </c>
      <c r="G77" s="267">
        <f t="shared" si="9"/>
        <v>0</v>
      </c>
      <c r="H77" s="267">
        <f t="shared" si="9"/>
        <v>0</v>
      </c>
      <c r="I77" s="267">
        <f t="shared" si="9"/>
        <v>0</v>
      </c>
      <c r="J77" s="267">
        <f t="shared" si="9"/>
        <v>0</v>
      </c>
      <c r="K77" s="267">
        <f t="shared" si="9"/>
        <v>0</v>
      </c>
    </row>
    <row r="80" spans="1:11" ht="48" customHeight="1">
      <c r="A80" s="401" t="s">
        <v>368</v>
      </c>
      <c r="B80" s="402"/>
      <c r="C80" s="402"/>
      <c r="D80" s="402"/>
      <c r="E80" s="403"/>
    </row>
  </sheetData>
  <mergeCells count="23">
    <mergeCell ref="A80:E80"/>
    <mergeCell ref="A9:C9"/>
    <mergeCell ref="A11:C11"/>
    <mergeCell ref="A10:C10"/>
    <mergeCell ref="A40:C40"/>
    <mergeCell ref="A41:C41"/>
    <mergeCell ref="A42:C42"/>
    <mergeCell ref="A12:C12"/>
    <mergeCell ref="A13:C13"/>
    <mergeCell ref="A43:C43"/>
    <mergeCell ref="A45:C45"/>
    <mergeCell ref="A37:E37"/>
    <mergeCell ref="A38:E38"/>
    <mergeCell ref="A39:C39"/>
    <mergeCell ref="A44:C44"/>
    <mergeCell ref="A70:E70"/>
    <mergeCell ref="A46:C46"/>
    <mergeCell ref="A8:C8"/>
    <mergeCell ref="A5:E5"/>
    <mergeCell ref="A2:C2"/>
    <mergeCell ref="A4:E4"/>
    <mergeCell ref="A6:C6"/>
    <mergeCell ref="A7:C7"/>
  </mergeCells>
  <phoneticPr fontId="1" type="noConversion"/>
  <pageMargins left="0.75" right="0.23" top="0.72" bottom="1" header="0.28999999999999998" footer="0.5"/>
  <pageSetup paperSize="9" scale="88" orientation="portrait" horizontalDpi="300" verticalDpi="300" r:id="rId1"/>
  <headerFooter alignWithMargins="0"/>
  <ignoredErrors>
    <ignoredError sqref="E16 E49 E76:K76" emptyCellReference="1"/>
    <ignoredError sqref="C17:E31 C50:E64" evalError="1"/>
    <ignoredError sqref="B17:B31 B50:B64 D46 D13" evalError="1" emptyCellReferenc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90" zoomScaleNormal="90" workbookViewId="0">
      <selection activeCell="A14" sqref="A14:E14"/>
    </sheetView>
  </sheetViews>
  <sheetFormatPr defaultRowHeight="10.5"/>
  <cols>
    <col min="1" max="1" width="12.140625" style="40" customWidth="1"/>
    <col min="2" max="2" width="12.7109375" style="40" customWidth="1"/>
    <col min="3" max="3" width="20.7109375" style="40" customWidth="1"/>
    <col min="4" max="4" width="14.42578125" style="40" customWidth="1"/>
    <col min="5" max="13" width="13.7109375" style="40" customWidth="1"/>
    <col min="14" max="16384" width="9.140625" style="40"/>
  </cols>
  <sheetData>
    <row r="1" spans="1:13" ht="28.5" customHeight="1">
      <c r="A1" s="412" t="s">
        <v>194</v>
      </c>
      <c r="B1" s="412"/>
      <c r="C1" s="412"/>
      <c r="D1" s="412"/>
      <c r="E1" s="175"/>
    </row>
    <row r="2" spans="1:13" ht="23.25" customHeight="1">
      <c r="A2" s="394" t="s">
        <v>322</v>
      </c>
      <c r="B2" s="395"/>
      <c r="C2" s="395"/>
      <c r="D2" s="44"/>
      <c r="E2" s="176"/>
    </row>
    <row r="3" spans="1:13" ht="23.25" customHeight="1">
      <c r="A3" s="394" t="s">
        <v>195</v>
      </c>
      <c r="B3" s="395"/>
      <c r="C3" s="395"/>
      <c r="D3" s="44"/>
      <c r="E3" s="177"/>
    </row>
    <row r="4" spans="1:13" ht="23.25" customHeight="1">
      <c r="A4" s="394" t="s">
        <v>126</v>
      </c>
      <c r="B4" s="395"/>
      <c r="C4" s="395"/>
      <c r="D4" s="43"/>
      <c r="E4" s="178"/>
    </row>
    <row r="5" spans="1:13" ht="23.25" customHeight="1">
      <c r="A5" s="394" t="s">
        <v>281</v>
      </c>
      <c r="B5" s="395"/>
      <c r="C5" s="395"/>
      <c r="D5" s="45"/>
      <c r="E5" s="178"/>
    </row>
    <row r="6" spans="1:13" ht="22.5" customHeight="1"/>
    <row r="7" spans="1:13" s="119" customFormat="1" ht="22.5" customHeight="1"/>
    <row r="8" spans="1:13" s="119" customFormat="1" ht="24" customHeight="1">
      <c r="A8" s="416" t="s">
        <v>196</v>
      </c>
      <c r="B8" s="417"/>
      <c r="C8" s="418"/>
      <c r="D8" s="237" t="s">
        <v>21</v>
      </c>
      <c r="E8" s="237" t="s">
        <v>22</v>
      </c>
      <c r="F8" s="237" t="s">
        <v>23</v>
      </c>
      <c r="G8" s="237" t="s">
        <v>24</v>
      </c>
      <c r="H8" s="237" t="s">
        <v>25</v>
      </c>
      <c r="I8" s="237" t="s">
        <v>26</v>
      </c>
      <c r="J8" s="237" t="s">
        <v>27</v>
      </c>
      <c r="K8" s="237" t="s">
        <v>28</v>
      </c>
      <c r="L8" s="237" t="s">
        <v>29</v>
      </c>
      <c r="M8" s="237" t="s">
        <v>30</v>
      </c>
    </row>
    <row r="9" spans="1:13" s="119" customFormat="1" ht="26.25" customHeight="1">
      <c r="A9" s="413" t="s">
        <v>282</v>
      </c>
      <c r="B9" s="414"/>
      <c r="C9" s="415"/>
      <c r="D9" s="274"/>
      <c r="E9" s="274"/>
      <c r="F9" s="274"/>
      <c r="G9" s="274"/>
      <c r="H9" s="274"/>
      <c r="I9" s="274"/>
      <c r="J9" s="274"/>
      <c r="K9" s="274"/>
      <c r="L9" s="274"/>
      <c r="M9" s="274"/>
    </row>
    <row r="10" spans="1:13" s="119" customFormat="1" ht="38.25" customHeight="1">
      <c r="A10" s="413" t="s">
        <v>284</v>
      </c>
      <c r="B10" s="414"/>
      <c r="C10" s="415"/>
      <c r="D10" s="274"/>
      <c r="E10" s="274"/>
      <c r="F10" s="274"/>
      <c r="G10" s="274"/>
      <c r="H10" s="274"/>
      <c r="I10" s="274"/>
      <c r="J10" s="274"/>
      <c r="K10" s="274"/>
      <c r="L10" s="274"/>
      <c r="M10" s="274"/>
    </row>
    <row r="11" spans="1:13" s="119" customFormat="1" ht="26.25" customHeight="1">
      <c r="A11" s="406" t="s">
        <v>323</v>
      </c>
      <c r="B11" s="407"/>
      <c r="C11" s="408"/>
      <c r="D11" s="274"/>
      <c r="E11" s="274"/>
      <c r="F11" s="274"/>
      <c r="G11" s="274"/>
      <c r="H11" s="274"/>
      <c r="I11" s="274"/>
      <c r="J11" s="274"/>
      <c r="K11" s="274"/>
      <c r="L11" s="274"/>
      <c r="M11" s="274"/>
    </row>
    <row r="12" spans="1:13" ht="19.5" customHeight="1">
      <c r="A12" s="409" t="s">
        <v>288</v>
      </c>
      <c r="B12" s="410"/>
      <c r="C12" s="411"/>
      <c r="D12" s="268">
        <f>D10</f>
        <v>0</v>
      </c>
      <c r="E12" s="268">
        <f>D12+E10</f>
        <v>0</v>
      </c>
      <c r="F12" s="268">
        <f t="shared" ref="F12:M12" si="0">E12+F10</f>
        <v>0</v>
      </c>
      <c r="G12" s="268">
        <f t="shared" si="0"/>
        <v>0</v>
      </c>
      <c r="H12" s="268">
        <f t="shared" si="0"/>
        <v>0</v>
      </c>
      <c r="I12" s="268">
        <f t="shared" si="0"/>
        <v>0</v>
      </c>
      <c r="J12" s="268">
        <f t="shared" si="0"/>
        <v>0</v>
      </c>
      <c r="K12" s="268">
        <f t="shared" si="0"/>
        <v>0</v>
      </c>
      <c r="L12" s="268">
        <f t="shared" si="0"/>
        <v>0</v>
      </c>
      <c r="M12" s="268">
        <f t="shared" si="0"/>
        <v>0</v>
      </c>
    </row>
    <row r="14" spans="1:13" ht="41.25" customHeight="1">
      <c r="A14" s="401" t="s">
        <v>368</v>
      </c>
      <c r="B14" s="402"/>
      <c r="C14" s="402"/>
      <c r="D14" s="402"/>
      <c r="E14" s="403"/>
    </row>
  </sheetData>
  <mergeCells count="11">
    <mergeCell ref="A11:C11"/>
    <mergeCell ref="A14:E14"/>
    <mergeCell ref="A12:C12"/>
    <mergeCell ref="A1:D1"/>
    <mergeCell ref="A9:C9"/>
    <mergeCell ref="A10:C10"/>
    <mergeCell ref="A8:C8"/>
    <mergeCell ref="A5:C5"/>
    <mergeCell ref="A2:C2"/>
    <mergeCell ref="A3:C3"/>
    <mergeCell ref="A4:C4"/>
  </mergeCells>
  <phoneticPr fontId="1" type="noConversion"/>
  <pageMargins left="0.75" right="0.23" top="0.72" bottom="1" header="0.28999999999999998" footer="0.5"/>
  <pageSetup paperSize="9" scale="88"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showGridLines="0" zoomScale="70" zoomScaleNormal="70" workbookViewId="0">
      <selection activeCell="H51" sqref="H51"/>
    </sheetView>
  </sheetViews>
  <sheetFormatPr defaultRowHeight="10.5"/>
  <cols>
    <col min="1" max="1" width="23.140625" style="51" customWidth="1"/>
    <col min="2" max="2" width="11.7109375" style="51" bestFit="1" customWidth="1"/>
    <col min="3" max="3" width="9.5703125" style="51" bestFit="1" customWidth="1"/>
    <col min="4" max="4" width="10.5703125" style="51" customWidth="1"/>
    <col min="5" max="6" width="9.140625" style="51"/>
    <col min="7" max="7" width="21.42578125" style="51" customWidth="1"/>
    <col min="8" max="8" width="21.28515625" style="51" customWidth="1"/>
    <col min="9" max="18" width="14.85546875" style="51" customWidth="1"/>
    <col min="19" max="19" width="14.5703125" style="51" customWidth="1"/>
    <col min="20" max="16384" width="9.140625" style="51"/>
  </cols>
  <sheetData>
    <row r="1" spans="1:19" ht="20.25" customHeight="1">
      <c r="A1" s="62" t="s">
        <v>1</v>
      </c>
      <c r="B1" s="63"/>
      <c r="C1" s="63"/>
      <c r="D1" s="63"/>
      <c r="E1" s="63"/>
      <c r="F1" s="63"/>
      <c r="G1" s="63"/>
      <c r="H1" s="63"/>
      <c r="I1" s="63"/>
      <c r="J1" s="63"/>
      <c r="K1" s="63"/>
      <c r="L1" s="63"/>
      <c r="M1" s="63"/>
      <c r="N1" s="63"/>
      <c r="O1" s="63"/>
      <c r="P1" s="63"/>
      <c r="Q1" s="63"/>
      <c r="R1" s="63"/>
      <c r="S1" s="64"/>
    </row>
    <row r="2" spans="1:19" s="52" customFormat="1" ht="40.5" customHeight="1">
      <c r="A2" s="58" t="s">
        <v>61</v>
      </c>
      <c r="B2" s="58" t="s">
        <v>54</v>
      </c>
      <c r="C2" s="58" t="s">
        <v>55</v>
      </c>
      <c r="D2" s="58" t="s">
        <v>56</v>
      </c>
      <c r="E2" s="58" t="s">
        <v>57</v>
      </c>
      <c r="F2" s="58" t="s">
        <v>58</v>
      </c>
      <c r="G2" s="58" t="s">
        <v>59</v>
      </c>
      <c r="H2" s="110"/>
      <c r="I2" s="35" t="s">
        <v>32</v>
      </c>
      <c r="J2" s="35" t="s">
        <v>33</v>
      </c>
      <c r="K2" s="35" t="s">
        <v>34</v>
      </c>
      <c r="L2" s="35" t="s">
        <v>35</v>
      </c>
      <c r="M2" s="35" t="s">
        <v>36</v>
      </c>
      <c r="N2" s="35" t="s">
        <v>37</v>
      </c>
      <c r="O2" s="35" t="s">
        <v>38</v>
      </c>
      <c r="P2" s="35" t="s">
        <v>39</v>
      </c>
      <c r="Q2" s="35" t="s">
        <v>40</v>
      </c>
      <c r="R2" s="35" t="s">
        <v>41</v>
      </c>
      <c r="S2" s="58" t="s">
        <v>60</v>
      </c>
    </row>
    <row r="3" spans="1:19" ht="37.5" customHeight="1">
      <c r="A3" s="346"/>
      <c r="B3" s="440"/>
      <c r="C3" s="452"/>
      <c r="D3" s="452"/>
      <c r="E3" s="449"/>
      <c r="F3" s="455"/>
      <c r="G3" s="452"/>
      <c r="H3" s="115" t="s">
        <v>139</v>
      </c>
      <c r="I3" s="113"/>
      <c r="J3" s="111">
        <f>I3-I5</f>
        <v>0</v>
      </c>
      <c r="K3" s="111">
        <f>J3-J5</f>
        <v>0</v>
      </c>
      <c r="L3" s="111">
        <f t="shared" ref="L3:R3" si="0">K3-K5</f>
        <v>0</v>
      </c>
      <c r="M3" s="111">
        <f t="shared" si="0"/>
        <v>0</v>
      </c>
      <c r="N3" s="111">
        <f t="shared" si="0"/>
        <v>0</v>
      </c>
      <c r="O3" s="111">
        <f t="shared" si="0"/>
        <v>0</v>
      </c>
      <c r="P3" s="111">
        <f t="shared" si="0"/>
        <v>0</v>
      </c>
      <c r="Q3" s="111">
        <f t="shared" si="0"/>
        <v>0</v>
      </c>
      <c r="R3" s="111">
        <f t="shared" si="0"/>
        <v>0</v>
      </c>
      <c r="S3" s="423"/>
    </row>
    <row r="4" spans="1:19" ht="13.5" customHeight="1">
      <c r="A4" s="347"/>
      <c r="B4" s="441"/>
      <c r="C4" s="453"/>
      <c r="D4" s="453"/>
      <c r="E4" s="450"/>
      <c r="F4" s="456"/>
      <c r="G4" s="453"/>
      <c r="H4" s="116" t="s">
        <v>51</v>
      </c>
      <c r="I4" s="112"/>
      <c r="J4" s="112"/>
      <c r="K4" s="112"/>
      <c r="L4" s="112"/>
      <c r="M4" s="112"/>
      <c r="N4" s="112"/>
      <c r="O4" s="112"/>
      <c r="P4" s="112"/>
      <c r="Q4" s="112"/>
      <c r="R4" s="112"/>
      <c r="S4" s="424"/>
    </row>
    <row r="5" spans="1:19" ht="13.5" customHeight="1">
      <c r="A5" s="348"/>
      <c r="B5" s="442"/>
      <c r="C5" s="454"/>
      <c r="D5" s="454"/>
      <c r="E5" s="451"/>
      <c r="F5" s="457"/>
      <c r="G5" s="454"/>
      <c r="H5" s="117" t="s">
        <v>123</v>
      </c>
      <c r="I5" s="59"/>
      <c r="J5" s="59"/>
      <c r="K5" s="59"/>
      <c r="L5" s="59"/>
      <c r="M5" s="59"/>
      <c r="N5" s="59"/>
      <c r="O5" s="59"/>
      <c r="P5" s="59"/>
      <c r="Q5" s="59"/>
      <c r="R5" s="59"/>
      <c r="S5" s="425"/>
    </row>
    <row r="6" spans="1:19" ht="37.5" customHeight="1">
      <c r="A6" s="346"/>
      <c r="B6" s="440"/>
      <c r="C6" s="452"/>
      <c r="D6" s="452"/>
      <c r="E6" s="449"/>
      <c r="F6" s="455"/>
      <c r="G6" s="452"/>
      <c r="H6" s="115" t="s">
        <v>139</v>
      </c>
      <c r="I6" s="113"/>
      <c r="J6" s="111">
        <f>I6-I8</f>
        <v>0</v>
      </c>
      <c r="K6" s="111">
        <f>J6-J8</f>
        <v>0</v>
      </c>
      <c r="L6" s="111">
        <f t="shared" ref="L6:R6" si="1">K6-K8</f>
        <v>0</v>
      </c>
      <c r="M6" s="111">
        <f t="shared" si="1"/>
        <v>0</v>
      </c>
      <c r="N6" s="111">
        <f t="shared" si="1"/>
        <v>0</v>
      </c>
      <c r="O6" s="111">
        <f t="shared" si="1"/>
        <v>0</v>
      </c>
      <c r="P6" s="111">
        <f t="shared" si="1"/>
        <v>0</v>
      </c>
      <c r="Q6" s="111">
        <f t="shared" si="1"/>
        <v>0</v>
      </c>
      <c r="R6" s="111">
        <f t="shared" si="1"/>
        <v>0</v>
      </c>
      <c r="S6" s="423"/>
    </row>
    <row r="7" spans="1:19" ht="13.5" customHeight="1">
      <c r="A7" s="347"/>
      <c r="B7" s="441"/>
      <c r="C7" s="453"/>
      <c r="D7" s="453"/>
      <c r="E7" s="450"/>
      <c r="F7" s="456"/>
      <c r="G7" s="453"/>
      <c r="H7" s="116" t="s">
        <v>51</v>
      </c>
      <c r="I7" s="112"/>
      <c r="J7" s="112"/>
      <c r="K7" s="112"/>
      <c r="L7" s="112"/>
      <c r="M7" s="112"/>
      <c r="N7" s="112"/>
      <c r="O7" s="112"/>
      <c r="P7" s="112"/>
      <c r="Q7" s="112"/>
      <c r="R7" s="112"/>
      <c r="S7" s="424"/>
    </row>
    <row r="8" spans="1:19" ht="13.5" customHeight="1">
      <c r="A8" s="348"/>
      <c r="B8" s="442"/>
      <c r="C8" s="454"/>
      <c r="D8" s="454"/>
      <c r="E8" s="451"/>
      <c r="F8" s="457"/>
      <c r="G8" s="454"/>
      <c r="H8" s="117" t="s">
        <v>123</v>
      </c>
      <c r="I8" s="59"/>
      <c r="J8" s="59"/>
      <c r="K8" s="59"/>
      <c r="L8" s="59"/>
      <c r="M8" s="59"/>
      <c r="N8" s="59"/>
      <c r="O8" s="59"/>
      <c r="P8" s="59"/>
      <c r="Q8" s="59"/>
      <c r="R8" s="59"/>
      <c r="S8" s="425"/>
    </row>
    <row r="9" spans="1:19" ht="37.5" customHeight="1">
      <c r="A9" s="346"/>
      <c r="B9" s="440"/>
      <c r="C9" s="452"/>
      <c r="D9" s="452"/>
      <c r="E9" s="449"/>
      <c r="F9" s="455"/>
      <c r="G9" s="452"/>
      <c r="H9" s="115" t="s">
        <v>139</v>
      </c>
      <c r="I9" s="113"/>
      <c r="J9" s="111">
        <f>I9-I11</f>
        <v>0</v>
      </c>
      <c r="K9" s="111">
        <f>J9-J11</f>
        <v>0</v>
      </c>
      <c r="L9" s="111">
        <f t="shared" ref="L9:R9" si="2">K9-K11</f>
        <v>0</v>
      </c>
      <c r="M9" s="111">
        <f t="shared" si="2"/>
        <v>0</v>
      </c>
      <c r="N9" s="111">
        <f t="shared" si="2"/>
        <v>0</v>
      </c>
      <c r="O9" s="111">
        <f t="shared" si="2"/>
        <v>0</v>
      </c>
      <c r="P9" s="111">
        <f t="shared" si="2"/>
        <v>0</v>
      </c>
      <c r="Q9" s="111">
        <f t="shared" si="2"/>
        <v>0</v>
      </c>
      <c r="R9" s="111">
        <f t="shared" si="2"/>
        <v>0</v>
      </c>
      <c r="S9" s="423"/>
    </row>
    <row r="10" spans="1:19" ht="13.5" customHeight="1">
      <c r="A10" s="347"/>
      <c r="B10" s="441"/>
      <c r="C10" s="453"/>
      <c r="D10" s="453"/>
      <c r="E10" s="450"/>
      <c r="F10" s="456"/>
      <c r="G10" s="453"/>
      <c r="H10" s="116" t="s">
        <v>51</v>
      </c>
      <c r="I10" s="112"/>
      <c r="J10" s="112"/>
      <c r="K10" s="112"/>
      <c r="L10" s="112"/>
      <c r="M10" s="112"/>
      <c r="N10" s="112"/>
      <c r="O10" s="112"/>
      <c r="P10" s="112"/>
      <c r="Q10" s="112"/>
      <c r="R10" s="112"/>
      <c r="S10" s="424"/>
    </row>
    <row r="11" spans="1:19" ht="13.5" customHeight="1">
      <c r="A11" s="348"/>
      <c r="B11" s="442"/>
      <c r="C11" s="454"/>
      <c r="D11" s="454"/>
      <c r="E11" s="451"/>
      <c r="F11" s="457"/>
      <c r="G11" s="454"/>
      <c r="H11" s="117" t="s">
        <v>123</v>
      </c>
      <c r="I11" s="59"/>
      <c r="J11" s="59"/>
      <c r="K11" s="59"/>
      <c r="L11" s="59"/>
      <c r="M11" s="59"/>
      <c r="N11" s="59"/>
      <c r="O11" s="59"/>
      <c r="P11" s="59"/>
      <c r="Q11" s="59"/>
      <c r="R11" s="59"/>
      <c r="S11" s="425"/>
    </row>
    <row r="12" spans="1:19" ht="37.5" customHeight="1">
      <c r="A12" s="361" t="s">
        <v>142</v>
      </c>
      <c r="B12" s="440"/>
      <c r="C12" s="452"/>
      <c r="D12" s="452"/>
      <c r="E12" s="449"/>
      <c r="F12" s="455"/>
      <c r="G12" s="452"/>
      <c r="H12" s="143" t="s">
        <v>139</v>
      </c>
      <c r="I12" s="66">
        <f>SUM(I3,I6,I9)</f>
        <v>0</v>
      </c>
      <c r="J12" s="66">
        <f>SUM(J3,J6,J9)</f>
        <v>0</v>
      </c>
      <c r="K12" s="66">
        <f t="shared" ref="K12:R12" si="3">SUM(K3,K6,K9)</f>
        <v>0</v>
      </c>
      <c r="L12" s="66">
        <f t="shared" si="3"/>
        <v>0</v>
      </c>
      <c r="M12" s="66">
        <f t="shared" si="3"/>
        <v>0</v>
      </c>
      <c r="N12" s="66">
        <f t="shared" si="3"/>
        <v>0</v>
      </c>
      <c r="O12" s="66">
        <f t="shared" si="3"/>
        <v>0</v>
      </c>
      <c r="P12" s="66">
        <f t="shared" si="3"/>
        <v>0</v>
      </c>
      <c r="Q12" s="66">
        <f t="shared" si="3"/>
        <v>0</v>
      </c>
      <c r="R12" s="66">
        <f t="shared" si="3"/>
        <v>0</v>
      </c>
      <c r="S12" s="423"/>
    </row>
    <row r="13" spans="1:19" ht="13.5" customHeight="1">
      <c r="A13" s="434"/>
      <c r="B13" s="441"/>
      <c r="C13" s="453"/>
      <c r="D13" s="453"/>
      <c r="E13" s="450"/>
      <c r="F13" s="456"/>
      <c r="G13" s="453"/>
      <c r="H13" s="144" t="s">
        <v>51</v>
      </c>
      <c r="I13" s="114">
        <f>SUM(I4,I7,I10)</f>
        <v>0</v>
      </c>
      <c r="J13" s="114">
        <f t="shared" ref="J13:R13" si="4">SUM(J4,J7,J10)</f>
        <v>0</v>
      </c>
      <c r="K13" s="114">
        <f t="shared" si="4"/>
        <v>0</v>
      </c>
      <c r="L13" s="114">
        <f t="shared" si="4"/>
        <v>0</v>
      </c>
      <c r="M13" s="114">
        <f t="shared" si="4"/>
        <v>0</v>
      </c>
      <c r="N13" s="114">
        <f t="shared" si="4"/>
        <v>0</v>
      </c>
      <c r="O13" s="114">
        <f t="shared" si="4"/>
        <v>0</v>
      </c>
      <c r="P13" s="114">
        <f t="shared" si="4"/>
        <v>0</v>
      </c>
      <c r="Q13" s="114">
        <f t="shared" si="4"/>
        <v>0</v>
      </c>
      <c r="R13" s="114">
        <f t="shared" si="4"/>
        <v>0</v>
      </c>
      <c r="S13" s="424"/>
    </row>
    <row r="14" spans="1:19" ht="13.5" customHeight="1">
      <c r="A14" s="362"/>
      <c r="B14" s="442"/>
      <c r="C14" s="454"/>
      <c r="D14" s="454"/>
      <c r="E14" s="451"/>
      <c r="F14" s="457"/>
      <c r="G14" s="454"/>
      <c r="H14" s="145" t="s">
        <v>123</v>
      </c>
      <c r="I14" s="67">
        <f>SUM(I5,I8,I11)</f>
        <v>0</v>
      </c>
      <c r="J14" s="67">
        <f t="shared" ref="J14:R14" si="5">SUM(J5,J8,J11)</f>
        <v>0</v>
      </c>
      <c r="K14" s="67">
        <f t="shared" si="5"/>
        <v>0</v>
      </c>
      <c r="L14" s="67">
        <f t="shared" si="5"/>
        <v>0</v>
      </c>
      <c r="M14" s="67">
        <f t="shared" si="5"/>
        <v>0</v>
      </c>
      <c r="N14" s="67">
        <f t="shared" si="5"/>
        <v>0</v>
      </c>
      <c r="O14" s="67">
        <f t="shared" si="5"/>
        <v>0</v>
      </c>
      <c r="P14" s="67">
        <f t="shared" si="5"/>
        <v>0</v>
      </c>
      <c r="Q14" s="67">
        <f t="shared" si="5"/>
        <v>0</v>
      </c>
      <c r="R14" s="67">
        <f t="shared" si="5"/>
        <v>0</v>
      </c>
      <c r="S14" s="425"/>
    </row>
    <row r="15" spans="1:19" ht="11.25" customHeight="1">
      <c r="A15" s="61"/>
      <c r="B15" s="54"/>
      <c r="C15" s="55"/>
      <c r="D15" s="55"/>
      <c r="E15" s="55"/>
      <c r="F15" s="56"/>
      <c r="G15" s="55"/>
      <c r="H15" s="55"/>
      <c r="I15" s="55"/>
      <c r="J15" s="55"/>
      <c r="K15" s="55"/>
      <c r="L15" s="55"/>
      <c r="M15" s="55"/>
      <c r="N15" s="55"/>
      <c r="O15" s="55"/>
      <c r="P15" s="55"/>
      <c r="Q15" s="55"/>
      <c r="R15" s="55"/>
      <c r="S15" s="53"/>
    </row>
    <row r="16" spans="1:19" ht="21" customHeight="1">
      <c r="A16" s="62" t="s">
        <v>2</v>
      </c>
      <c r="B16" s="63"/>
      <c r="C16" s="63"/>
      <c r="D16" s="63"/>
      <c r="E16" s="63"/>
      <c r="F16" s="63"/>
      <c r="G16" s="63"/>
      <c r="H16" s="63"/>
      <c r="I16" s="63"/>
      <c r="J16" s="63"/>
      <c r="K16" s="63"/>
      <c r="L16" s="63"/>
      <c r="M16" s="63"/>
      <c r="N16" s="63"/>
      <c r="O16" s="63"/>
      <c r="P16" s="63"/>
      <c r="Q16" s="63"/>
      <c r="R16" s="63"/>
      <c r="S16" s="64"/>
    </row>
    <row r="17" spans="1:19" s="52" customFormat="1" ht="36" customHeight="1">
      <c r="A17" s="58" t="s">
        <v>61</v>
      </c>
      <c r="B17" s="58" t="s">
        <v>54</v>
      </c>
      <c r="C17" s="58" t="s">
        <v>127</v>
      </c>
      <c r="D17" s="58" t="s">
        <v>58</v>
      </c>
      <c r="E17" s="105"/>
      <c r="F17" s="105"/>
      <c r="G17" s="105"/>
      <c r="H17" s="105"/>
      <c r="I17" s="126" t="s">
        <v>32</v>
      </c>
      <c r="J17" s="126" t="s">
        <v>33</v>
      </c>
      <c r="K17" s="126" t="s">
        <v>34</v>
      </c>
      <c r="L17" s="126" t="s">
        <v>35</v>
      </c>
      <c r="M17" s="126" t="s">
        <v>36</v>
      </c>
      <c r="N17" s="126" t="s">
        <v>37</v>
      </c>
      <c r="O17" s="126" t="s">
        <v>38</v>
      </c>
      <c r="P17" s="126" t="s">
        <v>39</v>
      </c>
      <c r="Q17" s="126" t="s">
        <v>40</v>
      </c>
      <c r="R17" s="126" t="s">
        <v>41</v>
      </c>
      <c r="S17" s="58" t="s">
        <v>60</v>
      </c>
    </row>
    <row r="18" spans="1:19" ht="18" customHeight="1">
      <c r="A18" s="346"/>
      <c r="B18" s="435"/>
      <c r="C18" s="420"/>
      <c r="D18" s="443"/>
      <c r="E18" s="438"/>
      <c r="F18" s="438"/>
      <c r="G18" s="438"/>
      <c r="H18" s="115" t="s">
        <v>146</v>
      </c>
      <c r="I18" s="115"/>
      <c r="J18" s="115"/>
      <c r="K18" s="115"/>
      <c r="L18" s="115"/>
      <c r="M18" s="115"/>
      <c r="N18" s="115"/>
      <c r="O18" s="115"/>
      <c r="P18" s="115"/>
      <c r="Q18" s="115"/>
      <c r="R18" s="115"/>
      <c r="S18" s="423"/>
    </row>
    <row r="19" spans="1:19" ht="18" customHeight="1">
      <c r="A19" s="348"/>
      <c r="B19" s="437"/>
      <c r="C19" s="422"/>
      <c r="D19" s="444"/>
      <c r="E19" s="439"/>
      <c r="F19" s="439"/>
      <c r="G19" s="439"/>
      <c r="H19" s="116" t="s">
        <v>51</v>
      </c>
      <c r="I19" s="117"/>
      <c r="J19" s="117"/>
      <c r="K19" s="117"/>
      <c r="L19" s="117"/>
      <c r="M19" s="117"/>
      <c r="N19" s="117"/>
      <c r="O19" s="117"/>
      <c r="P19" s="117"/>
      <c r="Q19" s="117"/>
      <c r="R19" s="117"/>
      <c r="S19" s="425"/>
    </row>
    <row r="20" spans="1:19" ht="18" customHeight="1">
      <c r="A20" s="346"/>
      <c r="B20" s="435"/>
      <c r="C20" s="420"/>
      <c r="D20" s="443"/>
      <c r="E20" s="438"/>
      <c r="F20" s="438"/>
      <c r="G20" s="438"/>
      <c r="H20" s="115" t="s">
        <v>146</v>
      </c>
      <c r="I20" s="115"/>
      <c r="J20" s="115"/>
      <c r="K20" s="115"/>
      <c r="L20" s="115"/>
      <c r="M20" s="115"/>
      <c r="N20" s="115"/>
      <c r="O20" s="115"/>
      <c r="P20" s="115"/>
      <c r="Q20" s="115"/>
      <c r="R20" s="115"/>
      <c r="S20" s="423"/>
    </row>
    <row r="21" spans="1:19" ht="18" customHeight="1">
      <c r="A21" s="348"/>
      <c r="B21" s="437"/>
      <c r="C21" s="422"/>
      <c r="D21" s="444"/>
      <c r="E21" s="439"/>
      <c r="F21" s="439"/>
      <c r="G21" s="439"/>
      <c r="H21" s="116" t="s">
        <v>51</v>
      </c>
      <c r="I21" s="117"/>
      <c r="J21" s="117"/>
      <c r="K21" s="117"/>
      <c r="L21" s="117"/>
      <c r="M21" s="117"/>
      <c r="N21" s="117"/>
      <c r="O21" s="117"/>
      <c r="P21" s="117"/>
      <c r="Q21" s="117"/>
      <c r="R21" s="117"/>
      <c r="S21" s="425"/>
    </row>
    <row r="22" spans="1:19" ht="18" customHeight="1">
      <c r="A22" s="346"/>
      <c r="B22" s="435"/>
      <c r="C22" s="420"/>
      <c r="D22" s="443"/>
      <c r="E22" s="438"/>
      <c r="F22" s="438"/>
      <c r="G22" s="438"/>
      <c r="H22" s="115" t="s">
        <v>146</v>
      </c>
      <c r="I22" s="115"/>
      <c r="J22" s="115"/>
      <c r="K22" s="115"/>
      <c r="L22" s="115"/>
      <c r="M22" s="115"/>
      <c r="N22" s="115"/>
      <c r="O22" s="115"/>
      <c r="P22" s="115"/>
      <c r="Q22" s="115"/>
      <c r="R22" s="115"/>
      <c r="S22" s="423"/>
    </row>
    <row r="23" spans="1:19" ht="18" customHeight="1">
      <c r="A23" s="348"/>
      <c r="B23" s="437"/>
      <c r="C23" s="422"/>
      <c r="D23" s="444"/>
      <c r="E23" s="439"/>
      <c r="F23" s="439"/>
      <c r="G23" s="439"/>
      <c r="H23" s="117" t="s">
        <v>51</v>
      </c>
      <c r="I23" s="117"/>
      <c r="J23" s="117"/>
      <c r="K23" s="117"/>
      <c r="L23" s="117"/>
      <c r="M23" s="117"/>
      <c r="N23" s="117"/>
      <c r="O23" s="117"/>
      <c r="P23" s="117"/>
      <c r="Q23" s="117"/>
      <c r="R23" s="117"/>
      <c r="S23" s="425"/>
    </row>
    <row r="24" spans="1:19" ht="18" customHeight="1">
      <c r="A24" s="435" t="s">
        <v>142</v>
      </c>
      <c r="B24" s="435"/>
      <c r="C24" s="420"/>
      <c r="D24" s="443"/>
      <c r="E24" s="438"/>
      <c r="F24" s="438"/>
      <c r="G24" s="438"/>
      <c r="H24" s="143" t="s">
        <v>146</v>
      </c>
      <c r="I24" s="66">
        <f>SUM(I18,I20,I22)</f>
        <v>0</v>
      </c>
      <c r="J24" s="66">
        <f t="shared" ref="J24:R25" si="6">SUM(J18,J20,J22)</f>
        <v>0</v>
      </c>
      <c r="K24" s="66">
        <f t="shared" si="6"/>
        <v>0</v>
      </c>
      <c r="L24" s="66">
        <f t="shared" si="6"/>
        <v>0</v>
      </c>
      <c r="M24" s="66">
        <f t="shared" si="6"/>
        <v>0</v>
      </c>
      <c r="N24" s="66">
        <f t="shared" si="6"/>
        <v>0</v>
      </c>
      <c r="O24" s="66">
        <f t="shared" si="6"/>
        <v>0</v>
      </c>
      <c r="P24" s="66">
        <f t="shared" si="6"/>
        <v>0</v>
      </c>
      <c r="Q24" s="66">
        <f t="shared" si="6"/>
        <v>0</v>
      </c>
      <c r="R24" s="66">
        <f t="shared" si="6"/>
        <v>0</v>
      </c>
      <c r="S24" s="423"/>
    </row>
    <row r="25" spans="1:19" ht="18" customHeight="1">
      <c r="A25" s="437"/>
      <c r="B25" s="437"/>
      <c r="C25" s="422"/>
      <c r="D25" s="444"/>
      <c r="E25" s="439"/>
      <c r="F25" s="439"/>
      <c r="G25" s="439"/>
      <c r="H25" s="145" t="s">
        <v>51</v>
      </c>
      <c r="I25" s="67">
        <f>SUM(I19,I21,I23)</f>
        <v>0</v>
      </c>
      <c r="J25" s="67">
        <f t="shared" si="6"/>
        <v>0</v>
      </c>
      <c r="K25" s="67">
        <f t="shared" si="6"/>
        <v>0</v>
      </c>
      <c r="L25" s="67">
        <f t="shared" si="6"/>
        <v>0</v>
      </c>
      <c r="M25" s="67">
        <f t="shared" si="6"/>
        <v>0</v>
      </c>
      <c r="N25" s="67">
        <f t="shared" si="6"/>
        <v>0</v>
      </c>
      <c r="O25" s="67">
        <f t="shared" si="6"/>
        <v>0</v>
      </c>
      <c r="P25" s="67">
        <f t="shared" si="6"/>
        <v>0</v>
      </c>
      <c r="Q25" s="67">
        <f t="shared" si="6"/>
        <v>0</v>
      </c>
      <c r="R25" s="67">
        <f t="shared" si="6"/>
        <v>0</v>
      </c>
      <c r="S25" s="425"/>
    </row>
    <row r="27" spans="1:19" ht="24.75" customHeight="1">
      <c r="A27" s="361" t="s">
        <v>147</v>
      </c>
      <c r="B27" s="438"/>
      <c r="C27" s="438"/>
      <c r="D27" s="447"/>
      <c r="E27" s="438"/>
      <c r="F27" s="438"/>
      <c r="G27" s="438"/>
      <c r="H27" s="143" t="s">
        <v>51</v>
      </c>
      <c r="I27" s="66">
        <f>I13+I25</f>
        <v>0</v>
      </c>
      <c r="J27" s="66">
        <f t="shared" ref="J27:R27" si="7">J13+J25</f>
        <v>0</v>
      </c>
      <c r="K27" s="66">
        <f t="shared" si="7"/>
        <v>0</v>
      </c>
      <c r="L27" s="66">
        <f t="shared" si="7"/>
        <v>0</v>
      </c>
      <c r="M27" s="66">
        <f t="shared" si="7"/>
        <v>0</v>
      </c>
      <c r="N27" s="66">
        <f t="shared" si="7"/>
        <v>0</v>
      </c>
      <c r="O27" s="66">
        <f t="shared" si="7"/>
        <v>0</v>
      </c>
      <c r="P27" s="66">
        <f t="shared" si="7"/>
        <v>0</v>
      </c>
      <c r="Q27" s="66">
        <f t="shared" si="7"/>
        <v>0</v>
      </c>
      <c r="R27" s="66">
        <f t="shared" si="7"/>
        <v>0</v>
      </c>
      <c r="S27" s="445"/>
    </row>
    <row r="28" spans="1:19" ht="24.75" customHeight="1">
      <c r="A28" s="362"/>
      <c r="B28" s="439"/>
      <c r="C28" s="439"/>
      <c r="D28" s="448"/>
      <c r="E28" s="439"/>
      <c r="F28" s="439"/>
      <c r="G28" s="439"/>
      <c r="H28" s="145" t="s">
        <v>52</v>
      </c>
      <c r="I28" s="67">
        <f>I14</f>
        <v>0</v>
      </c>
      <c r="J28" s="67">
        <f t="shared" ref="J28:R28" si="8">J14</f>
        <v>0</v>
      </c>
      <c r="K28" s="67">
        <f t="shared" si="8"/>
        <v>0</v>
      </c>
      <c r="L28" s="67">
        <f t="shared" si="8"/>
        <v>0</v>
      </c>
      <c r="M28" s="67">
        <f t="shared" si="8"/>
        <v>0</v>
      </c>
      <c r="N28" s="67">
        <f t="shared" si="8"/>
        <v>0</v>
      </c>
      <c r="O28" s="67">
        <f t="shared" si="8"/>
        <v>0</v>
      </c>
      <c r="P28" s="67">
        <f t="shared" si="8"/>
        <v>0</v>
      </c>
      <c r="Q28" s="67">
        <f t="shared" si="8"/>
        <v>0</v>
      </c>
      <c r="R28" s="67">
        <f t="shared" si="8"/>
        <v>0</v>
      </c>
      <c r="S28" s="446"/>
    </row>
    <row r="30" spans="1:19" s="60" customFormat="1" ht="17.25" customHeight="1">
      <c r="A30" s="127" t="s">
        <v>197</v>
      </c>
      <c r="B30" s="128"/>
      <c r="C30" s="128"/>
      <c r="D30" s="128"/>
      <c r="E30" s="128"/>
      <c r="F30" s="128"/>
      <c r="G30" s="128"/>
      <c r="H30" s="128"/>
      <c r="I30" s="128"/>
      <c r="J30" s="128"/>
      <c r="K30" s="128"/>
      <c r="L30" s="128"/>
      <c r="M30" s="128"/>
      <c r="N30" s="128"/>
      <c r="O30" s="128"/>
      <c r="P30" s="128"/>
      <c r="Q30" s="128"/>
      <c r="R30" s="128"/>
      <c r="S30" s="129"/>
    </row>
    <row r="31" spans="1:19" s="60" customFormat="1" ht="17.25" customHeight="1">
      <c r="A31" s="130" t="s">
        <v>62</v>
      </c>
      <c r="B31" s="131"/>
      <c r="C31" s="131"/>
      <c r="D31" s="131"/>
      <c r="E31" s="131"/>
      <c r="F31" s="131"/>
      <c r="G31" s="131"/>
      <c r="H31" s="131"/>
      <c r="I31" s="131"/>
      <c r="J31" s="131"/>
      <c r="K31" s="131"/>
      <c r="L31" s="131"/>
      <c r="M31" s="131"/>
      <c r="N31" s="131"/>
      <c r="O31" s="131"/>
      <c r="P31" s="131"/>
      <c r="Q31" s="131"/>
      <c r="R31" s="131"/>
      <c r="S31" s="132"/>
    </row>
    <row r="33" spans="1:19" ht="22.5" customHeight="1">
      <c r="A33" s="62" t="s">
        <v>97</v>
      </c>
      <c r="B33" s="63"/>
      <c r="C33" s="63"/>
      <c r="D33" s="63"/>
      <c r="E33" s="63"/>
      <c r="F33" s="63"/>
      <c r="G33" s="63"/>
      <c r="H33" s="63"/>
      <c r="I33" s="63"/>
      <c r="J33" s="63"/>
      <c r="K33" s="63"/>
      <c r="L33" s="63"/>
      <c r="M33" s="63"/>
      <c r="N33" s="63"/>
      <c r="O33" s="63"/>
      <c r="P33" s="63"/>
      <c r="Q33" s="63"/>
      <c r="R33" s="63"/>
      <c r="S33" s="64"/>
    </row>
    <row r="34" spans="1:19" s="52" customFormat="1" ht="63" customHeight="1">
      <c r="A34" s="58" t="s">
        <v>61</v>
      </c>
      <c r="B34" s="58" t="s">
        <v>54</v>
      </c>
      <c r="C34" s="58" t="s">
        <v>131</v>
      </c>
      <c r="D34" s="58" t="s">
        <v>127</v>
      </c>
      <c r="E34" s="58" t="s">
        <v>57</v>
      </c>
      <c r="F34" s="58" t="s">
        <v>98</v>
      </c>
      <c r="G34" s="104"/>
      <c r="H34" s="105"/>
      <c r="I34" s="35" t="s">
        <v>32</v>
      </c>
      <c r="J34" s="35" t="s">
        <v>33</v>
      </c>
      <c r="K34" s="35" t="s">
        <v>34</v>
      </c>
      <c r="L34" s="35" t="s">
        <v>35</v>
      </c>
      <c r="M34" s="35" t="s">
        <v>36</v>
      </c>
      <c r="N34" s="35" t="s">
        <v>37</v>
      </c>
      <c r="O34" s="35" t="s">
        <v>38</v>
      </c>
      <c r="P34" s="35" t="s">
        <v>39</v>
      </c>
      <c r="Q34" s="35" t="s">
        <v>40</v>
      </c>
      <c r="R34" s="35" t="s">
        <v>41</v>
      </c>
      <c r="S34" s="58" t="s">
        <v>60</v>
      </c>
    </row>
    <row r="35" spans="1:19" ht="23.25" customHeight="1">
      <c r="A35" s="346"/>
      <c r="B35" s="435"/>
      <c r="C35" s="420"/>
      <c r="D35" s="420"/>
      <c r="E35" s="426"/>
      <c r="F35" s="420"/>
      <c r="G35" s="430" t="s">
        <v>286</v>
      </c>
      <c r="H35" s="431"/>
      <c r="I35" s="115"/>
      <c r="J35" s="115"/>
      <c r="K35" s="115"/>
      <c r="L35" s="115"/>
      <c r="M35" s="115"/>
      <c r="N35" s="115"/>
      <c r="O35" s="115"/>
      <c r="P35" s="115"/>
      <c r="Q35" s="115"/>
      <c r="R35" s="115"/>
      <c r="S35" s="423"/>
    </row>
    <row r="36" spans="1:19" ht="23.25" customHeight="1">
      <c r="A36" s="347"/>
      <c r="B36" s="436"/>
      <c r="C36" s="421"/>
      <c r="D36" s="421"/>
      <c r="E36" s="427"/>
      <c r="F36" s="421"/>
      <c r="G36" s="419" t="s">
        <v>148</v>
      </c>
      <c r="H36" s="271" t="s">
        <v>280</v>
      </c>
      <c r="I36" s="116"/>
      <c r="J36" s="116"/>
      <c r="K36" s="116"/>
      <c r="L36" s="116"/>
      <c r="M36" s="116"/>
      <c r="N36" s="116"/>
      <c r="O36" s="116"/>
      <c r="P36" s="116"/>
      <c r="Q36" s="116"/>
      <c r="R36" s="116"/>
      <c r="S36" s="424"/>
    </row>
    <row r="37" spans="1:19" ht="23.25" customHeight="1">
      <c r="A37" s="347"/>
      <c r="B37" s="436"/>
      <c r="C37" s="421"/>
      <c r="D37" s="421"/>
      <c r="E37" s="427"/>
      <c r="F37" s="421"/>
      <c r="G37" s="419"/>
      <c r="H37" s="272" t="s">
        <v>52</v>
      </c>
      <c r="I37" s="116"/>
      <c r="J37" s="116"/>
      <c r="K37" s="116"/>
      <c r="L37" s="116"/>
      <c r="M37" s="116"/>
      <c r="N37" s="116"/>
      <c r="O37" s="116"/>
      <c r="P37" s="116"/>
      <c r="Q37" s="116"/>
      <c r="R37" s="116"/>
      <c r="S37" s="424"/>
    </row>
    <row r="38" spans="1:19" ht="23.25" customHeight="1">
      <c r="A38" s="348"/>
      <c r="B38" s="437"/>
      <c r="C38" s="422"/>
      <c r="D38" s="422"/>
      <c r="E38" s="428"/>
      <c r="F38" s="422"/>
      <c r="G38" s="117" t="s">
        <v>149</v>
      </c>
      <c r="H38" s="105"/>
      <c r="I38" s="117"/>
      <c r="J38" s="117"/>
      <c r="K38" s="117"/>
      <c r="L38" s="117"/>
      <c r="M38" s="117"/>
      <c r="N38" s="117"/>
      <c r="O38" s="117"/>
      <c r="P38" s="117"/>
      <c r="Q38" s="117"/>
      <c r="R38" s="117"/>
      <c r="S38" s="425"/>
    </row>
    <row r="39" spans="1:19" ht="23.25" customHeight="1">
      <c r="A39" s="346"/>
      <c r="B39" s="435"/>
      <c r="C39" s="420"/>
      <c r="D39" s="420"/>
      <c r="E39" s="426"/>
      <c r="F39" s="420"/>
      <c r="G39" s="430" t="s">
        <v>286</v>
      </c>
      <c r="H39" s="431"/>
      <c r="I39" s="115"/>
      <c r="J39" s="115"/>
      <c r="K39" s="115"/>
      <c r="L39" s="115"/>
      <c r="M39" s="115"/>
      <c r="N39" s="115"/>
      <c r="O39" s="115"/>
      <c r="P39" s="115"/>
      <c r="Q39" s="115"/>
      <c r="R39" s="115"/>
      <c r="S39" s="423"/>
    </row>
    <row r="40" spans="1:19" ht="23.25" customHeight="1">
      <c r="A40" s="347"/>
      <c r="B40" s="436"/>
      <c r="C40" s="421"/>
      <c r="D40" s="421"/>
      <c r="E40" s="427"/>
      <c r="F40" s="421"/>
      <c r="G40" s="419" t="s">
        <v>148</v>
      </c>
      <c r="H40" s="271" t="s">
        <v>280</v>
      </c>
      <c r="I40" s="116"/>
      <c r="J40" s="116"/>
      <c r="K40" s="116"/>
      <c r="L40" s="116"/>
      <c r="M40" s="116"/>
      <c r="N40" s="116"/>
      <c r="O40" s="116"/>
      <c r="P40" s="116"/>
      <c r="Q40" s="116"/>
      <c r="R40" s="116"/>
      <c r="S40" s="424"/>
    </row>
    <row r="41" spans="1:19" ht="23.25" customHeight="1">
      <c r="A41" s="347"/>
      <c r="B41" s="436"/>
      <c r="C41" s="421"/>
      <c r="D41" s="421"/>
      <c r="E41" s="427"/>
      <c r="F41" s="421"/>
      <c r="G41" s="419"/>
      <c r="H41" s="272" t="s">
        <v>52</v>
      </c>
      <c r="I41" s="116"/>
      <c r="J41" s="116"/>
      <c r="K41" s="116"/>
      <c r="L41" s="116"/>
      <c r="M41" s="116"/>
      <c r="N41" s="116"/>
      <c r="O41" s="116"/>
      <c r="P41" s="116"/>
      <c r="Q41" s="116"/>
      <c r="R41" s="116"/>
      <c r="S41" s="424"/>
    </row>
    <row r="42" spans="1:19" ht="23.25" customHeight="1">
      <c r="A42" s="348"/>
      <c r="B42" s="437"/>
      <c r="C42" s="422"/>
      <c r="D42" s="422"/>
      <c r="E42" s="428"/>
      <c r="F42" s="422"/>
      <c r="G42" s="117" t="s">
        <v>149</v>
      </c>
      <c r="H42" s="105"/>
      <c r="I42" s="117"/>
      <c r="J42" s="117"/>
      <c r="K42" s="117"/>
      <c r="L42" s="117"/>
      <c r="M42" s="117"/>
      <c r="N42" s="117"/>
      <c r="O42" s="117"/>
      <c r="P42" s="117"/>
      <c r="Q42" s="117"/>
      <c r="R42" s="117"/>
      <c r="S42" s="425"/>
    </row>
    <row r="43" spans="1:19" ht="23.25" customHeight="1">
      <c r="A43" s="346"/>
      <c r="B43" s="435"/>
      <c r="C43" s="420"/>
      <c r="D43" s="420"/>
      <c r="E43" s="426"/>
      <c r="F43" s="420"/>
      <c r="G43" s="430" t="s">
        <v>286</v>
      </c>
      <c r="H43" s="431"/>
      <c r="I43" s="115"/>
      <c r="J43" s="115"/>
      <c r="K43" s="115"/>
      <c r="L43" s="115"/>
      <c r="M43" s="115"/>
      <c r="N43" s="115"/>
      <c r="O43" s="115"/>
      <c r="P43" s="115"/>
      <c r="Q43" s="115"/>
      <c r="R43" s="115"/>
      <c r="S43" s="423"/>
    </row>
    <row r="44" spans="1:19" ht="23.25" customHeight="1">
      <c r="A44" s="347"/>
      <c r="B44" s="436"/>
      <c r="C44" s="421"/>
      <c r="D44" s="421"/>
      <c r="E44" s="427"/>
      <c r="F44" s="421"/>
      <c r="G44" s="419" t="s">
        <v>148</v>
      </c>
      <c r="H44" s="271" t="s">
        <v>280</v>
      </c>
      <c r="I44" s="116"/>
      <c r="J44" s="116"/>
      <c r="K44" s="116"/>
      <c r="L44" s="116"/>
      <c r="M44" s="116"/>
      <c r="N44" s="116"/>
      <c r="O44" s="116"/>
      <c r="P44" s="116"/>
      <c r="Q44" s="116"/>
      <c r="R44" s="116"/>
      <c r="S44" s="424"/>
    </row>
    <row r="45" spans="1:19" ht="23.25" customHeight="1">
      <c r="A45" s="347"/>
      <c r="B45" s="436"/>
      <c r="C45" s="421"/>
      <c r="D45" s="421"/>
      <c r="E45" s="427"/>
      <c r="F45" s="421"/>
      <c r="G45" s="419"/>
      <c r="H45" s="272" t="s">
        <v>52</v>
      </c>
      <c r="I45" s="116"/>
      <c r="J45" s="116"/>
      <c r="K45" s="116"/>
      <c r="L45" s="116"/>
      <c r="M45" s="116"/>
      <c r="N45" s="116"/>
      <c r="O45" s="116"/>
      <c r="P45" s="116"/>
      <c r="Q45" s="116"/>
      <c r="R45" s="116"/>
      <c r="S45" s="424"/>
    </row>
    <row r="46" spans="1:19" ht="23.25" customHeight="1">
      <c r="A46" s="348"/>
      <c r="B46" s="437"/>
      <c r="C46" s="422"/>
      <c r="D46" s="422"/>
      <c r="E46" s="428"/>
      <c r="F46" s="422"/>
      <c r="G46" s="117" t="s">
        <v>149</v>
      </c>
      <c r="H46" s="105"/>
      <c r="I46" s="117"/>
      <c r="J46" s="117"/>
      <c r="K46" s="117"/>
      <c r="L46" s="117"/>
      <c r="M46" s="117"/>
      <c r="N46" s="117"/>
      <c r="O46" s="117"/>
      <c r="P46" s="117"/>
      <c r="Q46" s="117"/>
      <c r="R46" s="117"/>
      <c r="S46" s="425"/>
    </row>
    <row r="47" spans="1:19" ht="23.25" customHeight="1">
      <c r="A47" s="361" t="s">
        <v>99</v>
      </c>
      <c r="B47" s="435"/>
      <c r="C47" s="420"/>
      <c r="D47" s="420"/>
      <c r="E47" s="426"/>
      <c r="F47" s="420"/>
      <c r="G47" s="432" t="s">
        <v>286</v>
      </c>
      <c r="H47" s="433"/>
      <c r="I47" s="66">
        <f>SUM(I35,I39,I43)</f>
        <v>0</v>
      </c>
      <c r="J47" s="66">
        <f t="shared" ref="J47:R50" si="9">SUM(J35,J39,J43)</f>
        <v>0</v>
      </c>
      <c r="K47" s="66">
        <f t="shared" si="9"/>
        <v>0</v>
      </c>
      <c r="L47" s="66">
        <f t="shared" si="9"/>
        <v>0</v>
      </c>
      <c r="M47" s="66">
        <f t="shared" si="9"/>
        <v>0</v>
      </c>
      <c r="N47" s="66">
        <f t="shared" si="9"/>
        <v>0</v>
      </c>
      <c r="O47" s="66">
        <f t="shared" si="9"/>
        <v>0</v>
      </c>
      <c r="P47" s="66">
        <f t="shared" si="9"/>
        <v>0</v>
      </c>
      <c r="Q47" s="66">
        <f t="shared" si="9"/>
        <v>0</v>
      </c>
      <c r="R47" s="66">
        <f t="shared" si="9"/>
        <v>0</v>
      </c>
      <c r="S47" s="423"/>
    </row>
    <row r="48" spans="1:19" ht="23.25" customHeight="1">
      <c r="A48" s="434"/>
      <c r="B48" s="436"/>
      <c r="C48" s="421"/>
      <c r="D48" s="421"/>
      <c r="E48" s="427"/>
      <c r="F48" s="421"/>
      <c r="G48" s="429" t="s">
        <v>148</v>
      </c>
      <c r="H48" s="275" t="s">
        <v>280</v>
      </c>
      <c r="I48" s="114">
        <f>SUM(I36,I40,I44)</f>
        <v>0</v>
      </c>
      <c r="J48" s="114">
        <f t="shared" si="9"/>
        <v>0</v>
      </c>
      <c r="K48" s="114">
        <f t="shared" si="9"/>
        <v>0</v>
      </c>
      <c r="L48" s="114">
        <f t="shared" si="9"/>
        <v>0</v>
      </c>
      <c r="M48" s="114">
        <f t="shared" si="9"/>
        <v>0</v>
      </c>
      <c r="N48" s="114">
        <f t="shared" si="9"/>
        <v>0</v>
      </c>
      <c r="O48" s="114">
        <f t="shared" si="9"/>
        <v>0</v>
      </c>
      <c r="P48" s="114">
        <f t="shared" si="9"/>
        <v>0</v>
      </c>
      <c r="Q48" s="114">
        <f t="shared" si="9"/>
        <v>0</v>
      </c>
      <c r="R48" s="114">
        <f t="shared" si="9"/>
        <v>0</v>
      </c>
      <c r="S48" s="424"/>
    </row>
    <row r="49" spans="1:19" ht="23.25" customHeight="1">
      <c r="A49" s="434"/>
      <c r="B49" s="436"/>
      <c r="C49" s="421"/>
      <c r="D49" s="421"/>
      <c r="E49" s="427"/>
      <c r="F49" s="421"/>
      <c r="G49" s="429"/>
      <c r="H49" s="273" t="s">
        <v>52</v>
      </c>
      <c r="I49" s="114">
        <f>SUM(I37,I41,I45)</f>
        <v>0</v>
      </c>
      <c r="J49" s="114">
        <f t="shared" si="9"/>
        <v>0</v>
      </c>
      <c r="K49" s="114">
        <f t="shared" si="9"/>
        <v>0</v>
      </c>
      <c r="L49" s="114">
        <f t="shared" si="9"/>
        <v>0</v>
      </c>
      <c r="M49" s="114">
        <f t="shared" si="9"/>
        <v>0</v>
      </c>
      <c r="N49" s="114">
        <f t="shared" si="9"/>
        <v>0</v>
      </c>
      <c r="O49" s="114">
        <f t="shared" si="9"/>
        <v>0</v>
      </c>
      <c r="P49" s="114">
        <f t="shared" si="9"/>
        <v>0</v>
      </c>
      <c r="Q49" s="114">
        <f t="shared" si="9"/>
        <v>0</v>
      </c>
      <c r="R49" s="114">
        <f t="shared" si="9"/>
        <v>0</v>
      </c>
      <c r="S49" s="424"/>
    </row>
    <row r="50" spans="1:19" ht="23.25" customHeight="1">
      <c r="A50" s="362"/>
      <c r="B50" s="437"/>
      <c r="C50" s="422"/>
      <c r="D50" s="422"/>
      <c r="E50" s="428"/>
      <c r="F50" s="422"/>
      <c r="G50" s="145" t="s">
        <v>149</v>
      </c>
      <c r="H50" s="105"/>
      <c r="I50" s="67">
        <f>SUM(I38,I42,I46)</f>
        <v>0</v>
      </c>
      <c r="J50" s="67">
        <f t="shared" si="9"/>
        <v>0</v>
      </c>
      <c r="K50" s="67">
        <f t="shared" si="9"/>
        <v>0</v>
      </c>
      <c r="L50" s="67">
        <f t="shared" si="9"/>
        <v>0</v>
      </c>
      <c r="M50" s="67">
        <f t="shared" si="9"/>
        <v>0</v>
      </c>
      <c r="N50" s="67">
        <f t="shared" si="9"/>
        <v>0</v>
      </c>
      <c r="O50" s="67">
        <f t="shared" si="9"/>
        <v>0</v>
      </c>
      <c r="P50" s="67">
        <f t="shared" si="9"/>
        <v>0</v>
      </c>
      <c r="Q50" s="67">
        <f t="shared" si="9"/>
        <v>0</v>
      </c>
      <c r="R50" s="67">
        <f t="shared" si="9"/>
        <v>0</v>
      </c>
      <c r="S50" s="425"/>
    </row>
    <row r="51" spans="1:19" ht="34.5" customHeight="1">
      <c r="H51" s="276" t="s">
        <v>287</v>
      </c>
      <c r="I51" s="274">
        <f>I49</f>
        <v>0</v>
      </c>
      <c r="J51" s="268">
        <f>I51+J49</f>
        <v>0</v>
      </c>
      <c r="K51" s="268">
        <f t="shared" ref="K51:R51" si="10">J51+K49</f>
        <v>0</v>
      </c>
      <c r="L51" s="268">
        <f t="shared" si="10"/>
        <v>0</v>
      </c>
      <c r="M51" s="268">
        <f t="shared" si="10"/>
        <v>0</v>
      </c>
      <c r="N51" s="268">
        <f t="shared" si="10"/>
        <v>0</v>
      </c>
      <c r="O51" s="268">
        <f t="shared" si="10"/>
        <v>0</v>
      </c>
      <c r="P51" s="268">
        <f t="shared" si="10"/>
        <v>0</v>
      </c>
      <c r="Q51" s="268">
        <f t="shared" si="10"/>
        <v>0</v>
      </c>
      <c r="R51" s="268">
        <f t="shared" si="10"/>
        <v>0</v>
      </c>
    </row>
  </sheetData>
  <mergeCells count="108">
    <mergeCell ref="B3:B5"/>
    <mergeCell ref="B9:B11"/>
    <mergeCell ref="B6:B8"/>
    <mergeCell ref="A3:A5"/>
    <mergeCell ref="A6:A8"/>
    <mergeCell ref="F3:F5"/>
    <mergeCell ref="G3:G5"/>
    <mergeCell ref="E9:E11"/>
    <mergeCell ref="F9:F11"/>
    <mergeCell ref="G9:G11"/>
    <mergeCell ref="C3:C5"/>
    <mergeCell ref="C9:C11"/>
    <mergeCell ref="F12:F14"/>
    <mergeCell ref="S3:S5"/>
    <mergeCell ref="S6:S8"/>
    <mergeCell ref="S9:S11"/>
    <mergeCell ref="G6:G8"/>
    <mergeCell ref="E20:E21"/>
    <mergeCell ref="F20:F21"/>
    <mergeCell ref="D9:D11"/>
    <mergeCell ref="C12:C14"/>
    <mergeCell ref="D20:D21"/>
    <mergeCell ref="D18:D19"/>
    <mergeCell ref="D12:D14"/>
    <mergeCell ref="E3:E5"/>
    <mergeCell ref="D3:D5"/>
    <mergeCell ref="E6:E8"/>
    <mergeCell ref="F6:F8"/>
    <mergeCell ref="G12:G14"/>
    <mergeCell ref="D6:D8"/>
    <mergeCell ref="C6:C8"/>
    <mergeCell ref="G36:G37"/>
    <mergeCell ref="S35:S38"/>
    <mergeCell ref="A35:A38"/>
    <mergeCell ref="B35:B38"/>
    <mergeCell ref="C35:C38"/>
    <mergeCell ref="D35:D38"/>
    <mergeCell ref="F18:F19"/>
    <mergeCell ref="S20:S21"/>
    <mergeCell ref="G20:G21"/>
    <mergeCell ref="E18:E19"/>
    <mergeCell ref="C18:C19"/>
    <mergeCell ref="A20:A21"/>
    <mergeCell ref="G35:H35"/>
    <mergeCell ref="S27:S28"/>
    <mergeCell ref="G27:G28"/>
    <mergeCell ref="F27:F28"/>
    <mergeCell ref="D27:D28"/>
    <mergeCell ref="E35:E38"/>
    <mergeCell ref="A27:A28"/>
    <mergeCell ref="C20:C21"/>
    <mergeCell ref="A12:A14"/>
    <mergeCell ref="A18:A19"/>
    <mergeCell ref="B20:B21"/>
    <mergeCell ref="B18:B19"/>
    <mergeCell ref="B12:B14"/>
    <mergeCell ref="A9:A11"/>
    <mergeCell ref="G18:G19"/>
    <mergeCell ref="S18:S19"/>
    <mergeCell ref="S24:S25"/>
    <mergeCell ref="G24:G25"/>
    <mergeCell ref="S22:S23"/>
    <mergeCell ref="G22:G23"/>
    <mergeCell ref="F22:F23"/>
    <mergeCell ref="E22:E23"/>
    <mergeCell ref="E24:E25"/>
    <mergeCell ref="F24:F25"/>
    <mergeCell ref="A22:A23"/>
    <mergeCell ref="B22:B23"/>
    <mergeCell ref="C22:C23"/>
    <mergeCell ref="D22:D23"/>
    <mergeCell ref="D24:D25"/>
    <mergeCell ref="C24:C25"/>
    <mergeCell ref="S12:S14"/>
    <mergeCell ref="E12:E14"/>
    <mergeCell ref="C39:C42"/>
    <mergeCell ref="D39:D42"/>
    <mergeCell ref="B27:B28"/>
    <mergeCell ref="C27:C28"/>
    <mergeCell ref="E27:E28"/>
    <mergeCell ref="F35:F38"/>
    <mergeCell ref="A39:A42"/>
    <mergeCell ref="B39:B42"/>
    <mergeCell ref="A24:A25"/>
    <mergeCell ref="B24:B25"/>
    <mergeCell ref="A47:A50"/>
    <mergeCell ref="B47:B50"/>
    <mergeCell ref="C47:C50"/>
    <mergeCell ref="D47:D50"/>
    <mergeCell ref="E43:E46"/>
    <mergeCell ref="A43:A46"/>
    <mergeCell ref="B43:B46"/>
    <mergeCell ref="C43:C46"/>
    <mergeCell ref="D43:D46"/>
    <mergeCell ref="G40:G41"/>
    <mergeCell ref="F43:F46"/>
    <mergeCell ref="F47:F50"/>
    <mergeCell ref="S47:S50"/>
    <mergeCell ref="E39:E42"/>
    <mergeCell ref="F39:F42"/>
    <mergeCell ref="S39:S42"/>
    <mergeCell ref="G48:G49"/>
    <mergeCell ref="G43:H43"/>
    <mergeCell ref="S43:S46"/>
    <mergeCell ref="G44:G45"/>
    <mergeCell ref="G47:H47"/>
    <mergeCell ref="G39:H39"/>
    <mergeCell ref="E47:E50"/>
  </mergeCells>
  <phoneticPr fontId="15" type="noConversion"/>
  <pageMargins left="0.25" right="0.19" top="0.27" bottom="0.25" header="0.17" footer="0.16"/>
  <pageSetup paperSize="9" scale="80" orientation="landscape" r:id="rId1"/>
  <headerFooter alignWithMargins="0"/>
  <ignoredErrors>
    <ignoredError sqref="I24:R25 J13:J14 K3:R14 J3:J11 I12:I14"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20</vt:i4>
      </vt:variant>
      <vt:variant>
        <vt:lpstr>Περιοχές με ονόματα</vt:lpstr>
      </vt:variant>
      <vt:variant>
        <vt:i4>1</vt:i4>
      </vt:variant>
    </vt:vector>
  </HeadingPairs>
  <TitlesOfParts>
    <vt:vector size="21" baseType="lpstr">
      <vt:lpstr>ΟΔΗΓΙΕΣ</vt:lpstr>
      <vt:lpstr>ΚΟΣΤΟΣ</vt:lpstr>
      <vt:lpstr>ΠΛΗΡΟΤΗΤΕΣ_ΕΣΟΔΑ_ΜΟΝΑΔΑΣ</vt:lpstr>
      <vt:lpstr>ΚΟΣΤΟΣ_ΜΟΝΑΔΑΣ</vt:lpstr>
      <vt:lpstr>ΕΣΟΔΑ_ΚΟΣΤΟΣ_ΦΟΡΕΑ</vt:lpstr>
      <vt:lpstr>ΚΕΦΑΛΑΙΟ ΚΙΝΗΣΗΣ</vt:lpstr>
      <vt:lpstr>ΜΑΚΡΟΠΡΟΘΕΣΜΟ ΔΑΝΕΙΟ </vt:lpstr>
      <vt:lpstr>LEASING ΕΠΕΝΔΥΤΙΚΟΥ ΣΧΕΔΙΟΥ</vt:lpstr>
      <vt:lpstr>ΥΦΙΣΤΑΜΕΝΕΣ ΔΑΝΕΙΑΚΕΣ ΥΠΟΧΡ</vt:lpstr>
      <vt:lpstr>ΞΕΝΑ ΚΕΦΑΛΑΙΑ</vt:lpstr>
      <vt:lpstr>ΤΟΚΟΧΡΕΟΛΥΣΙΑ ΔΑΝΕΙΩΝ</vt:lpstr>
      <vt:lpstr>ΑΠΟΣΒΕΣΕΙΣ</vt:lpstr>
      <vt:lpstr>ΛΜΟΣ ΕΚΜΕΤ ΦΟΡΕΑ </vt:lpstr>
      <vt:lpstr>ΔΙΑΝΟΜΗ ΚΕΡΔΩΝ</vt:lpstr>
      <vt:lpstr>ΔΙΑΤ</vt:lpstr>
      <vt:lpstr>IRR</vt:lpstr>
      <vt:lpstr>ΕΜΕ 3 ΔΙΑΧΕΙΡ. ΧΡΗΣΕΩΝ</vt:lpstr>
      <vt:lpstr>ΥΦΙΣΤΑΜΕΝΗ_ΠΛΗΡΟΤΗΤΑ_ΜΟΝΑΔΑΣ</vt:lpstr>
      <vt:lpstr>ΥΦΙΣΤ_ΚΟΣΤΟΣ_ΠΑΡΟΧΗΣ ΥΠ.ΜΟΝΑΔΑΣ</vt:lpstr>
      <vt:lpstr>3ετια-ΛΜΟΣ ΕΚΜΕΤ_ΦΟΡΕΑ </vt:lpstr>
      <vt:lpstr>'ΕΜΕ 3 ΔΙΑΧΕΙΡ. ΧΡΗΣΕΩΝ'!Print_Area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e.pigkou</cp:lastModifiedBy>
  <dcterms:created xsi:type="dcterms:W3CDTF">2011-04-18T08:16:20Z</dcterms:created>
  <dcterms:modified xsi:type="dcterms:W3CDTF">2023-09-07T06:23:34Z</dcterms:modified>
</cp:coreProperties>
</file>